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unitednations.sharepoint.com/sites/UNEP-MLF-NSH/Shared Documents/General/MLF-General/Drafts/Elisa/KIP Tranche Template for IA/"/>
    </mc:Choice>
  </mc:AlternateContent>
  <xr:revisionPtr revIDLastSave="0" documentId="8_{1909A696-B9AA-4442-BB29-883D7BB54120}" xr6:coauthVersionLast="47" xr6:coauthVersionMax="47" xr10:uidLastSave="{00000000-0000-0000-0000-000000000000}"/>
  <bookViews>
    <workbookView xWindow="-120" yWindow="-120" windowWidth="29040" windowHeight="15720" xr2:uid="{A5BC3719-9AB4-42EF-BDEB-9CEBC06B4881}"/>
  </bookViews>
  <sheets>
    <sheet name="1. HFC Data and Targets" sheetId="12" r:id="rId1"/>
    <sheet name="2. Non-Invest &amp; Monitoring" sheetId="6" r:id="rId2"/>
    <sheet name="3. Training &amp; Equipment" sheetId="16" r:id="rId3"/>
    <sheet name="4. Investment" sheetId="9" r:id="rId4"/>
    <sheet name="Appendix 2-A" sheetId="15" r:id="rId5"/>
    <sheet name="1. Summary" sheetId="10" state="hidden" r:id="rId6"/>
    <sheet name="Lists" sheetId="4" state="hidden" r:id="rId7"/>
  </sheets>
  <definedNames>
    <definedName name="_xlnm._FilterDatabase" localSheetId="5" hidden="1">'1. Summary'!$B$25:$P$42</definedName>
    <definedName name="_xlnm._FilterDatabase" localSheetId="1" hidden="1">'2. Non-Invest &amp; Monitoring'!$B$17:$N$58</definedName>
    <definedName name="_xlnm._FilterDatabase" localSheetId="3" hidden="1">'4. Investment'!$B$12:$J$42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2" i="16" l="1"/>
  <c r="D12" i="16" s="1"/>
  <c r="H12" i="16"/>
  <c r="F12" i="16"/>
  <c r="E12" i="16"/>
  <c r="C12" i="16"/>
  <c r="L11" i="16"/>
  <c r="H11" i="16"/>
  <c r="F11" i="16"/>
  <c r="E11" i="16"/>
  <c r="D11" i="16"/>
  <c r="C11" i="16"/>
  <c r="L10" i="16"/>
  <c r="H10" i="16"/>
  <c r="D10" i="16" s="1"/>
  <c r="F10" i="16"/>
  <c r="E10" i="16"/>
  <c r="C10" i="16"/>
  <c r="L9" i="16"/>
  <c r="H9" i="16"/>
  <c r="D9" i="16" s="1"/>
  <c r="F9" i="16"/>
  <c r="E9" i="16"/>
  <c r="C9" i="16"/>
  <c r="L8" i="16"/>
  <c r="H8" i="16"/>
  <c r="F8" i="16"/>
  <c r="E8" i="16"/>
  <c r="D8" i="16"/>
  <c r="C8" i="16"/>
  <c r="L7" i="16"/>
  <c r="H7" i="16"/>
  <c r="D7" i="16" s="1"/>
  <c r="F7" i="16"/>
  <c r="E7" i="16"/>
  <c r="C7" i="16"/>
  <c r="L6" i="16"/>
  <c r="H6" i="16"/>
  <c r="F6" i="16"/>
  <c r="E6" i="16"/>
  <c r="D6" i="16"/>
  <c r="C6" i="16"/>
  <c r="L5" i="16"/>
  <c r="D5" i="16" s="1"/>
  <c r="H5" i="16"/>
  <c r="F5" i="16"/>
  <c r="E5" i="16"/>
  <c r="C5" i="16"/>
  <c r="V8" i="6"/>
  <c r="U8" i="6"/>
  <c r="V7" i="6"/>
  <c r="U7" i="6"/>
  <c r="V6" i="6"/>
  <c r="U6" i="6"/>
  <c r="V5" i="6"/>
  <c r="U5" i="6"/>
  <c r="AH8" i="6"/>
  <c r="AG8" i="6"/>
  <c r="AH7" i="6"/>
  <c r="AG7" i="6"/>
  <c r="AH6" i="6"/>
  <c r="AG6" i="6"/>
  <c r="AH5" i="6"/>
  <c r="AG5" i="6"/>
  <c r="BF8" i="6"/>
  <c r="BE8" i="6"/>
  <c r="BF7" i="6"/>
  <c r="BE7" i="6"/>
  <c r="BF6" i="6"/>
  <c r="BE6" i="6"/>
  <c r="BF5" i="6"/>
  <c r="BE5" i="6"/>
  <c r="BC8" i="6"/>
  <c r="BB8" i="6"/>
  <c r="BA8" i="6"/>
  <c r="BC7" i="6"/>
  <c r="BB7" i="6"/>
  <c r="BA7" i="6"/>
  <c r="BC6" i="6"/>
  <c r="BB6" i="6"/>
  <c r="BA6" i="6"/>
  <c r="BC5" i="6"/>
  <c r="BB5" i="6"/>
  <c r="BA5" i="6"/>
  <c r="AY8" i="6"/>
  <c r="AX8" i="6"/>
  <c r="AW8" i="6"/>
  <c r="AY7" i="6"/>
  <c r="AX7" i="6"/>
  <c r="AW7" i="6"/>
  <c r="AY6" i="6"/>
  <c r="AX6" i="6"/>
  <c r="AW6" i="6"/>
  <c r="AY5" i="6"/>
  <c r="AX5" i="6"/>
  <c r="AW5" i="6"/>
  <c r="AT8" i="6"/>
  <c r="AS8" i="6"/>
  <c r="AT7" i="6"/>
  <c r="AS7" i="6"/>
  <c r="AT6" i="6"/>
  <c r="AS6" i="6"/>
  <c r="AT5" i="6"/>
  <c r="AS5" i="6"/>
  <c r="AQ8" i="6"/>
  <c r="AP8" i="6"/>
  <c r="AO8" i="6"/>
  <c r="AQ7" i="6"/>
  <c r="AP7" i="6"/>
  <c r="AO7" i="6"/>
  <c r="AQ6" i="6"/>
  <c r="AP6" i="6"/>
  <c r="AO6" i="6"/>
  <c r="AQ5" i="6"/>
  <c r="AP5" i="6"/>
  <c r="AO5" i="6"/>
  <c r="AM8" i="6"/>
  <c r="AL8" i="6"/>
  <c r="AK8" i="6"/>
  <c r="AM7" i="6"/>
  <c r="AL7" i="6"/>
  <c r="AK7" i="6"/>
  <c r="AM6" i="6"/>
  <c r="AL6" i="6"/>
  <c r="AK6" i="6"/>
  <c r="AM5" i="6"/>
  <c r="AL5" i="6"/>
  <c r="AK5" i="6"/>
  <c r="AE8" i="6"/>
  <c r="AD8" i="6"/>
  <c r="AC8" i="6"/>
  <c r="AE7" i="6"/>
  <c r="AD7" i="6"/>
  <c r="AC7" i="6"/>
  <c r="AE6" i="6"/>
  <c r="AD6" i="6"/>
  <c r="AC6" i="6"/>
  <c r="AE5" i="6"/>
  <c r="AD5" i="6"/>
  <c r="AC5" i="6"/>
  <c r="AA8" i="6"/>
  <c r="Z8" i="6"/>
  <c r="Y8" i="6"/>
  <c r="AA7" i="6"/>
  <c r="Z7" i="6"/>
  <c r="Y7" i="6"/>
  <c r="AA6" i="6"/>
  <c r="Z6" i="6"/>
  <c r="Y6" i="6"/>
  <c r="AA5" i="6"/>
  <c r="Z5" i="6"/>
  <c r="Y5" i="6"/>
  <c r="T5" i="6"/>
  <c r="S5" i="6"/>
  <c r="S8" i="6"/>
  <c r="R8" i="6"/>
  <c r="Q8" i="6"/>
  <c r="S7" i="6"/>
  <c r="R7" i="6"/>
  <c r="Q7" i="6"/>
  <c r="S6" i="6"/>
  <c r="R6" i="6"/>
  <c r="Q6" i="6"/>
  <c r="R5" i="6"/>
  <c r="Q5" i="6"/>
  <c r="F10" i="6"/>
  <c r="F8" i="6"/>
  <c r="F7" i="6"/>
  <c r="F6" i="6"/>
  <c r="F5" i="6"/>
  <c r="T30" i="6"/>
  <c r="AF30" i="6"/>
  <c r="AR30" i="6"/>
  <c r="BC59" i="6"/>
  <c r="BC68" i="6"/>
  <c r="BD30" i="6"/>
  <c r="BD52" i="6"/>
  <c r="BD68" i="6"/>
  <c r="BF30" i="6"/>
  <c r="BE30" i="6"/>
  <c r="BC30" i="6"/>
  <c r="BB30" i="6"/>
  <c r="BA30" i="6"/>
  <c r="AY30" i="6"/>
  <c r="AX30" i="6"/>
  <c r="AW30" i="6"/>
  <c r="AT30" i="6"/>
  <c r="AS30" i="6"/>
  <c r="AQ30" i="6"/>
  <c r="AP30" i="6"/>
  <c r="AO30" i="6"/>
  <c r="AM30" i="6"/>
  <c r="AL30" i="6"/>
  <c r="AK30" i="6"/>
  <c r="AH30" i="6"/>
  <c r="AG30" i="6"/>
  <c r="AE30" i="6"/>
  <c r="AD30" i="6"/>
  <c r="AC30" i="6"/>
  <c r="AA30" i="6"/>
  <c r="Z30" i="6"/>
  <c r="Y30" i="6"/>
  <c r="Q59" i="6"/>
  <c r="Q58" i="6"/>
  <c r="Q52" i="6"/>
  <c r="Q41" i="6"/>
  <c r="V30" i="6"/>
  <c r="U30" i="6"/>
  <c r="S30" i="6"/>
  <c r="R30" i="6"/>
  <c r="Q30" i="6"/>
  <c r="F30" i="6"/>
  <c r="F58" i="6"/>
  <c r="F52" i="6"/>
  <c r="F41" i="6"/>
  <c r="BA46" i="6"/>
  <c r="BD46" i="6" s="1"/>
  <c r="AO46" i="6"/>
  <c r="AR46" i="6" s="1"/>
  <c r="AF46" i="6"/>
  <c r="AC46" i="6"/>
  <c r="AE46" i="6" s="1"/>
  <c r="T46" i="6"/>
  <c r="S46" i="6"/>
  <c r="Z46" i="6" s="1"/>
  <c r="AA46" i="6" s="1"/>
  <c r="L46" i="6"/>
  <c r="N46" i="6" s="1"/>
  <c r="K46" i="6"/>
  <c r="BD45" i="6"/>
  <c r="BC45" i="6"/>
  <c r="BF45" i="6" s="1"/>
  <c r="BA45" i="6"/>
  <c r="AO45" i="6"/>
  <c r="AQ45" i="6" s="1"/>
  <c r="AC45" i="6"/>
  <c r="K45" i="6" s="1"/>
  <c r="T45" i="6"/>
  <c r="S45" i="6"/>
  <c r="Z45" i="6" s="1"/>
  <c r="AA45" i="6" s="1"/>
  <c r="L45" i="6"/>
  <c r="BA44" i="6"/>
  <c r="BD44" i="6" s="1"/>
  <c r="AO44" i="6"/>
  <c r="AR44" i="6" s="1"/>
  <c r="AC44" i="6"/>
  <c r="AF44" i="6" s="1"/>
  <c r="Z44" i="6"/>
  <c r="AA44" i="6" s="1"/>
  <c r="V44" i="6"/>
  <c r="T44" i="6"/>
  <c r="S44" i="6"/>
  <c r="L44" i="6"/>
  <c r="BA48" i="6"/>
  <c r="BC48" i="6" s="1"/>
  <c r="BF48" i="6" s="1"/>
  <c r="AO48" i="6"/>
  <c r="AR48" i="6" s="1"/>
  <c r="AC48" i="6"/>
  <c r="AE48" i="6" s="1"/>
  <c r="T48" i="6"/>
  <c r="S48" i="6"/>
  <c r="Z48" i="6" s="1"/>
  <c r="AA48" i="6" s="1"/>
  <c r="L48" i="6"/>
  <c r="K48" i="6"/>
  <c r="BC47" i="6"/>
  <c r="BF47" i="6" s="1"/>
  <c r="BA47" i="6"/>
  <c r="BD47" i="6" s="1"/>
  <c r="AO47" i="6"/>
  <c r="AR47" i="6" s="1"/>
  <c r="AC47" i="6"/>
  <c r="T47" i="6"/>
  <c r="S47" i="6"/>
  <c r="Z47" i="6" s="1"/>
  <c r="AA47" i="6" s="1"/>
  <c r="L47" i="6"/>
  <c r="BA35" i="6"/>
  <c r="BD35" i="6" s="1"/>
  <c r="AO35" i="6"/>
  <c r="AR35" i="6" s="1"/>
  <c r="AC35" i="6"/>
  <c r="AE35" i="6" s="1"/>
  <c r="T35" i="6"/>
  <c r="S35" i="6"/>
  <c r="Z35" i="6" s="1"/>
  <c r="AA35" i="6" s="1"/>
  <c r="L35" i="6"/>
  <c r="BA36" i="6"/>
  <c r="BD36" i="6" s="1"/>
  <c r="AO36" i="6"/>
  <c r="AR36" i="6" s="1"/>
  <c r="AC36" i="6"/>
  <c r="AE36" i="6" s="1"/>
  <c r="T36" i="6"/>
  <c r="S36" i="6"/>
  <c r="Z36" i="6" s="1"/>
  <c r="AA36" i="6" s="1"/>
  <c r="L36" i="6"/>
  <c r="BA33" i="6"/>
  <c r="BD33" i="6" s="1"/>
  <c r="AO33" i="6"/>
  <c r="AR33" i="6" s="1"/>
  <c r="AC33" i="6"/>
  <c r="AE33" i="6" s="1"/>
  <c r="T33" i="6"/>
  <c r="S33" i="6"/>
  <c r="Z33" i="6" s="1"/>
  <c r="AA33" i="6" s="1"/>
  <c r="L33" i="6"/>
  <c r="BA22" i="6"/>
  <c r="BD22" i="6" s="1"/>
  <c r="AO22" i="6"/>
  <c r="AR22" i="6" s="1"/>
  <c r="AC22" i="6"/>
  <c r="AE22" i="6" s="1"/>
  <c r="T22" i="6"/>
  <c r="S22" i="6"/>
  <c r="Z22" i="6" s="1"/>
  <c r="AA22" i="6" s="1"/>
  <c r="L22" i="6"/>
  <c r="BA21" i="6"/>
  <c r="BD21" i="6" s="1"/>
  <c r="AO21" i="6"/>
  <c r="AR21" i="6" s="1"/>
  <c r="AC21" i="6"/>
  <c r="AE21" i="6" s="1"/>
  <c r="T21" i="6"/>
  <c r="S21" i="6"/>
  <c r="Z21" i="6" s="1"/>
  <c r="AA21" i="6" s="1"/>
  <c r="L21" i="6"/>
  <c r="BJ52" i="12"/>
  <c r="BI52" i="12"/>
  <c r="BH52" i="12"/>
  <c r="BG52" i="12"/>
  <c r="BF52" i="12"/>
  <c r="BE52" i="12"/>
  <c r="BJ51" i="12"/>
  <c r="BI51" i="12"/>
  <c r="BI53" i="12" s="1"/>
  <c r="BH51" i="12"/>
  <c r="BG51" i="12"/>
  <c r="BF51" i="12"/>
  <c r="BE51" i="12"/>
  <c r="BJ50" i="12"/>
  <c r="BI50" i="12"/>
  <c r="BH50" i="12"/>
  <c r="BG50" i="12"/>
  <c r="BF50" i="12"/>
  <c r="BF53" i="12" s="1"/>
  <c r="BE50" i="12"/>
  <c r="BE53" i="12" s="1"/>
  <c r="BJ48" i="12"/>
  <c r="BI48" i="12"/>
  <c r="BH48" i="12"/>
  <c r="BG48" i="12"/>
  <c r="BF48" i="12"/>
  <c r="BE48" i="12"/>
  <c r="BD48" i="12"/>
  <c r="BC48" i="12"/>
  <c r="BB48" i="12"/>
  <c r="BA48" i="12"/>
  <c r="AZ48" i="12"/>
  <c r="BJ47" i="12"/>
  <c r="BI47" i="12"/>
  <c r="BH47" i="12"/>
  <c r="BG47" i="12"/>
  <c r="BF47" i="12"/>
  <c r="BE47" i="12"/>
  <c r="BD47" i="12"/>
  <c r="BC47" i="12"/>
  <c r="BB47" i="12"/>
  <c r="BA47" i="12"/>
  <c r="AZ47" i="12"/>
  <c r="BJ46" i="12"/>
  <c r="BI46" i="12"/>
  <c r="BH46" i="12"/>
  <c r="BG46" i="12"/>
  <c r="BF46" i="12"/>
  <c r="BE46" i="12"/>
  <c r="BD46" i="12"/>
  <c r="BC46" i="12"/>
  <c r="BB46" i="12"/>
  <c r="BA46" i="12"/>
  <c r="AZ46" i="12"/>
  <c r="BJ45" i="12"/>
  <c r="BI45" i="12"/>
  <c r="BH45" i="12"/>
  <c r="BG45" i="12"/>
  <c r="BF45" i="12"/>
  <c r="BE45" i="12"/>
  <c r="BD45" i="12"/>
  <c r="BC45" i="12"/>
  <c r="BB45" i="12"/>
  <c r="BA45" i="12"/>
  <c r="AZ45" i="12"/>
  <c r="BJ44" i="12"/>
  <c r="BI44" i="12"/>
  <c r="BH44" i="12"/>
  <c r="BG44" i="12"/>
  <c r="BF44" i="12"/>
  <c r="BE44" i="12"/>
  <c r="BD44" i="12"/>
  <c r="BC44" i="12"/>
  <c r="BB44" i="12"/>
  <c r="BA44" i="12"/>
  <c r="AZ44" i="12"/>
  <c r="BJ43" i="12"/>
  <c r="BI43" i="12"/>
  <c r="BH43" i="12"/>
  <c r="BG43" i="12"/>
  <c r="BF43" i="12"/>
  <c r="BE43" i="12"/>
  <c r="BD43" i="12"/>
  <c r="BC43" i="12"/>
  <c r="BB43" i="12"/>
  <c r="BA43" i="12"/>
  <c r="AZ43" i="12"/>
  <c r="BJ42" i="12"/>
  <c r="BU42" i="12" s="1"/>
  <c r="BI42" i="12"/>
  <c r="BH42" i="12"/>
  <c r="BG42" i="12"/>
  <c r="BF42" i="12"/>
  <c r="BE42" i="12"/>
  <c r="BD42" i="12"/>
  <c r="BC42" i="12"/>
  <c r="BB42" i="12"/>
  <c r="BA42" i="12"/>
  <c r="AZ42" i="12"/>
  <c r="BJ41" i="12"/>
  <c r="BU41" i="12" s="1"/>
  <c r="BI41" i="12"/>
  <c r="BH41" i="12"/>
  <c r="BG41" i="12"/>
  <c r="BF41" i="12"/>
  <c r="BE41" i="12"/>
  <c r="BD41" i="12"/>
  <c r="BC41" i="12"/>
  <c r="BB41" i="12"/>
  <c r="BA41" i="12"/>
  <c r="AZ41" i="12"/>
  <c r="BJ40" i="12"/>
  <c r="BI40" i="12"/>
  <c r="BH40" i="12"/>
  <c r="BG40" i="12"/>
  <c r="BF40" i="12"/>
  <c r="BE40" i="12"/>
  <c r="BD40" i="12"/>
  <c r="BC40" i="12"/>
  <c r="BB40" i="12"/>
  <c r="BA40" i="12"/>
  <c r="AZ40" i="12"/>
  <c r="BJ39" i="12"/>
  <c r="BI39" i="12"/>
  <c r="BH39" i="12"/>
  <c r="BG39" i="12"/>
  <c r="BF39" i="12"/>
  <c r="BE39" i="12"/>
  <c r="BD39" i="12"/>
  <c r="BC39" i="12"/>
  <c r="BB39" i="12"/>
  <c r="BA39" i="12"/>
  <c r="AZ39" i="12"/>
  <c r="BJ38" i="12"/>
  <c r="BI38" i="12"/>
  <c r="BH38" i="12"/>
  <c r="BG38" i="12"/>
  <c r="BF38" i="12"/>
  <c r="BE38" i="12"/>
  <c r="BD38" i="12"/>
  <c r="BC38" i="12"/>
  <c r="BB38" i="12"/>
  <c r="BA38" i="12"/>
  <c r="AZ38" i="12"/>
  <c r="BJ37" i="12"/>
  <c r="BI37" i="12"/>
  <c r="BH37" i="12"/>
  <c r="BG37" i="12"/>
  <c r="BF37" i="12"/>
  <c r="BE37" i="12"/>
  <c r="BD37" i="12"/>
  <c r="BC37" i="12"/>
  <c r="BB37" i="12"/>
  <c r="BA37" i="12"/>
  <c r="AZ37" i="12"/>
  <c r="BJ36" i="12"/>
  <c r="BI36" i="12"/>
  <c r="BH36" i="12"/>
  <c r="BG36" i="12"/>
  <c r="BF36" i="12"/>
  <c r="BE36" i="12"/>
  <c r="BD36" i="12"/>
  <c r="BC36" i="12"/>
  <c r="BB36" i="12"/>
  <c r="BA36" i="12"/>
  <c r="AZ36" i="12"/>
  <c r="BJ35" i="12"/>
  <c r="BI35" i="12"/>
  <c r="BH35" i="12"/>
  <c r="BG35" i="12"/>
  <c r="BF35" i="12"/>
  <c r="BE35" i="12"/>
  <c r="BD35" i="12"/>
  <c r="BC35" i="12"/>
  <c r="BB35" i="12"/>
  <c r="BA35" i="12"/>
  <c r="AZ35" i="12"/>
  <c r="BJ34" i="12"/>
  <c r="BI34" i="12"/>
  <c r="BH34" i="12"/>
  <c r="BG34" i="12"/>
  <c r="BF34" i="12"/>
  <c r="BE34" i="12"/>
  <c r="BD34" i="12"/>
  <c r="BC34" i="12"/>
  <c r="BB34" i="12"/>
  <c r="BA34" i="12"/>
  <c r="AZ34" i="12"/>
  <c r="BJ33" i="12"/>
  <c r="BI33" i="12"/>
  <c r="BH33" i="12"/>
  <c r="BG33" i="12"/>
  <c r="BF33" i="12"/>
  <c r="BE33" i="12"/>
  <c r="BD33" i="12"/>
  <c r="BC33" i="12"/>
  <c r="BB33" i="12"/>
  <c r="BA33" i="12"/>
  <c r="AZ33" i="12"/>
  <c r="BJ32" i="12"/>
  <c r="BI32" i="12"/>
  <c r="BH32" i="12"/>
  <c r="BG32" i="12"/>
  <c r="BF32" i="12"/>
  <c r="BE32" i="12"/>
  <c r="BD32" i="12"/>
  <c r="BC32" i="12"/>
  <c r="BB32" i="12"/>
  <c r="BA32" i="12"/>
  <c r="AZ32" i="12"/>
  <c r="BJ31" i="12"/>
  <c r="BI31" i="12"/>
  <c r="BH31" i="12"/>
  <c r="BG31" i="12"/>
  <c r="BF31" i="12"/>
  <c r="BE31" i="12"/>
  <c r="BD31" i="12"/>
  <c r="BC31" i="12"/>
  <c r="BB31" i="12"/>
  <c r="BA31" i="12"/>
  <c r="AZ31" i="12"/>
  <c r="BJ30" i="12"/>
  <c r="BI30" i="12"/>
  <c r="BH30" i="12"/>
  <c r="BG30" i="12"/>
  <c r="BF30" i="12"/>
  <c r="BE30" i="12"/>
  <c r="BD30" i="12"/>
  <c r="BC30" i="12"/>
  <c r="BB30" i="12"/>
  <c r="BA30" i="12"/>
  <c r="AZ30" i="12"/>
  <c r="BJ29" i="12"/>
  <c r="BU29" i="12" s="1"/>
  <c r="BI29" i="12"/>
  <c r="BH29" i="12"/>
  <c r="BG29" i="12"/>
  <c r="BF29" i="12"/>
  <c r="BE29" i="12"/>
  <c r="BD29" i="12"/>
  <c r="BC29" i="12"/>
  <c r="BB29" i="12"/>
  <c r="BA29" i="12"/>
  <c r="AZ29" i="12"/>
  <c r="BJ28" i="12"/>
  <c r="BU28" i="12" s="1"/>
  <c r="BI28" i="12"/>
  <c r="BH28" i="12"/>
  <c r="BG28" i="12"/>
  <c r="BF28" i="12"/>
  <c r="BE28" i="12"/>
  <c r="BD28" i="12"/>
  <c r="BC28" i="12"/>
  <c r="BB28" i="12"/>
  <c r="BA28" i="12"/>
  <c r="AZ28" i="12"/>
  <c r="BJ27" i="12"/>
  <c r="BU27" i="12" s="1"/>
  <c r="BI27" i="12"/>
  <c r="BH27" i="12"/>
  <c r="BG27" i="12"/>
  <c r="BF27" i="12"/>
  <c r="BE27" i="12"/>
  <c r="BD27" i="12"/>
  <c r="BC27" i="12"/>
  <c r="BB27" i="12"/>
  <c r="BA27" i="12"/>
  <c r="AZ27" i="12"/>
  <c r="BJ26" i="12"/>
  <c r="BI26" i="12"/>
  <c r="BH26" i="12"/>
  <c r="BG26" i="12"/>
  <c r="BF26" i="12"/>
  <c r="BE26" i="12"/>
  <c r="BD26" i="12"/>
  <c r="BC26" i="12"/>
  <c r="BB26" i="12"/>
  <c r="BA26" i="12"/>
  <c r="AZ26" i="12"/>
  <c r="BJ25" i="12"/>
  <c r="BI25" i="12"/>
  <c r="BH25" i="12"/>
  <c r="BG25" i="12"/>
  <c r="BF25" i="12"/>
  <c r="BE25" i="12"/>
  <c r="BD25" i="12"/>
  <c r="BC25" i="12"/>
  <c r="BB25" i="12"/>
  <c r="BA25" i="12"/>
  <c r="AZ25" i="12"/>
  <c r="BJ24" i="12"/>
  <c r="BI24" i="12"/>
  <c r="BH24" i="12"/>
  <c r="BG24" i="12"/>
  <c r="BF24" i="12"/>
  <c r="BE24" i="12"/>
  <c r="BD24" i="12"/>
  <c r="BC24" i="12"/>
  <c r="BB24" i="12"/>
  <c r="BA24" i="12"/>
  <c r="AZ24" i="12"/>
  <c r="BJ23" i="12"/>
  <c r="BI23" i="12"/>
  <c r="BH23" i="12"/>
  <c r="BG23" i="12"/>
  <c r="BF23" i="12"/>
  <c r="BE23" i="12"/>
  <c r="BD23" i="12"/>
  <c r="BC23" i="12"/>
  <c r="BB23" i="12"/>
  <c r="BA23" i="12"/>
  <c r="AZ23" i="12"/>
  <c r="BJ22" i="12"/>
  <c r="BI22" i="12"/>
  <c r="BH22" i="12"/>
  <c r="BG22" i="12"/>
  <c r="BF22" i="12"/>
  <c r="BE22" i="12"/>
  <c r="BD22" i="12"/>
  <c r="BC22" i="12"/>
  <c r="BB22" i="12"/>
  <c r="BA22" i="12"/>
  <c r="AZ22" i="12"/>
  <c r="BJ21" i="12"/>
  <c r="BI21" i="12"/>
  <c r="BH21" i="12"/>
  <c r="BG21" i="12"/>
  <c r="BF21" i="12"/>
  <c r="BE21" i="12"/>
  <c r="BD21" i="12"/>
  <c r="BC21" i="12"/>
  <c r="BB21" i="12"/>
  <c r="BA21" i="12"/>
  <c r="AZ21" i="12"/>
  <c r="BJ20" i="12"/>
  <c r="BI20" i="12"/>
  <c r="BH20" i="12"/>
  <c r="BG20" i="12"/>
  <c r="BF20" i="12"/>
  <c r="BE20" i="12"/>
  <c r="BD20" i="12"/>
  <c r="BC20" i="12"/>
  <c r="BB20" i="12"/>
  <c r="BA20" i="12"/>
  <c r="AZ20" i="12"/>
  <c r="BJ19" i="12"/>
  <c r="BI19" i="12"/>
  <c r="BH19" i="12"/>
  <c r="BG19" i="12"/>
  <c r="BF19" i="12"/>
  <c r="BE19" i="12"/>
  <c r="BD19" i="12"/>
  <c r="BC19" i="12"/>
  <c r="BB19" i="12"/>
  <c r="BA19" i="12"/>
  <c r="AZ19" i="12"/>
  <c r="BJ18" i="12"/>
  <c r="BI18" i="12"/>
  <c r="BH18" i="12"/>
  <c r="BG18" i="12"/>
  <c r="BF18" i="12"/>
  <c r="BE18" i="12"/>
  <c r="BE49" i="12" s="1"/>
  <c r="I64" i="12" s="1"/>
  <c r="BD18" i="12"/>
  <c r="BC18" i="12"/>
  <c r="BB18" i="12"/>
  <c r="BA18" i="12"/>
  <c r="AZ18" i="12"/>
  <c r="BJ17" i="12"/>
  <c r="BI17" i="12"/>
  <c r="BH17" i="12"/>
  <c r="BG17" i="12"/>
  <c r="BF17" i="12"/>
  <c r="BE17" i="12"/>
  <c r="BD17" i="12"/>
  <c r="BC17" i="12"/>
  <c r="BB17" i="12"/>
  <c r="BA17" i="12"/>
  <c r="AZ17" i="12"/>
  <c r="BJ16" i="12"/>
  <c r="BI16" i="12"/>
  <c r="BH16" i="12"/>
  <c r="BG16" i="12"/>
  <c r="BF16" i="12"/>
  <c r="BE16" i="12"/>
  <c r="BD16" i="12"/>
  <c r="BC16" i="12"/>
  <c r="BB16" i="12"/>
  <c r="BA16" i="12"/>
  <c r="AZ16" i="12"/>
  <c r="BJ15" i="12"/>
  <c r="BU15" i="12" s="1"/>
  <c r="BI15" i="12"/>
  <c r="BH15" i="12"/>
  <c r="BG15" i="12"/>
  <c r="BF15" i="12"/>
  <c r="BE15" i="12"/>
  <c r="BD15" i="12"/>
  <c r="BC15" i="12"/>
  <c r="BB15" i="12"/>
  <c r="BA15" i="12"/>
  <c r="AZ15" i="12"/>
  <c r="BJ14" i="12"/>
  <c r="BI14" i="12"/>
  <c r="BH14" i="12"/>
  <c r="BG14" i="12"/>
  <c r="BF14" i="12"/>
  <c r="BE14" i="12"/>
  <c r="BD14" i="12"/>
  <c r="BC14" i="12"/>
  <c r="BB14" i="12"/>
  <c r="BA14" i="12"/>
  <c r="AZ14" i="12"/>
  <c r="BJ13" i="12"/>
  <c r="BI13" i="12"/>
  <c r="BH13" i="12"/>
  <c r="BG13" i="12"/>
  <c r="BF13" i="12"/>
  <c r="BE13" i="12"/>
  <c r="BD13" i="12"/>
  <c r="BC13" i="12"/>
  <c r="BB13" i="12"/>
  <c r="BA13" i="12"/>
  <c r="AZ13" i="12"/>
  <c r="BJ12" i="12"/>
  <c r="BI12" i="12"/>
  <c r="BH12" i="12"/>
  <c r="BG12" i="12"/>
  <c r="BF12" i="12"/>
  <c r="BE12" i="12"/>
  <c r="BD12" i="12"/>
  <c r="BC12" i="12"/>
  <c r="BB12" i="12"/>
  <c r="BA12" i="12"/>
  <c r="AZ12" i="12"/>
  <c r="BJ11" i="12"/>
  <c r="BI11" i="12"/>
  <c r="BH11" i="12"/>
  <c r="BG11" i="12"/>
  <c r="BF11" i="12"/>
  <c r="BE11" i="12"/>
  <c r="BD11" i="12"/>
  <c r="BC11" i="12"/>
  <c r="BB11" i="12"/>
  <c r="BA11" i="12"/>
  <c r="AZ11" i="12"/>
  <c r="BJ10" i="12"/>
  <c r="BI10" i="12"/>
  <c r="BH10" i="12"/>
  <c r="BG10" i="12"/>
  <c r="BF10" i="12"/>
  <c r="BE10" i="12"/>
  <c r="BD10" i="12"/>
  <c r="BC10" i="12"/>
  <c r="BB10" i="12"/>
  <c r="BA10" i="12"/>
  <c r="AZ10" i="12"/>
  <c r="BJ9" i="12"/>
  <c r="BI9" i="12"/>
  <c r="BH9" i="12"/>
  <c r="BG9" i="12"/>
  <c r="BG49" i="12" s="1"/>
  <c r="K64" i="12" s="1"/>
  <c r="BF9" i="12"/>
  <c r="BF49" i="12" s="1"/>
  <c r="J64" i="12" s="1"/>
  <c r="BE9" i="12"/>
  <c r="BD9" i="12"/>
  <c r="BC9" i="12"/>
  <c r="BB9" i="12"/>
  <c r="BA9" i="12"/>
  <c r="AZ9" i="12"/>
  <c r="BJ8" i="12"/>
  <c r="BI8" i="12"/>
  <c r="BH8" i="12"/>
  <c r="BG8" i="12"/>
  <c r="BF8" i="12"/>
  <c r="BE8" i="12"/>
  <c r="BD8" i="12"/>
  <c r="BC8" i="12"/>
  <c r="BB8" i="12"/>
  <c r="BA8" i="12"/>
  <c r="AZ8" i="12"/>
  <c r="BJ7" i="12"/>
  <c r="BI7" i="12"/>
  <c r="BH7" i="12"/>
  <c r="BG7" i="12"/>
  <c r="BF7" i="12"/>
  <c r="BE7" i="12"/>
  <c r="BD7" i="12"/>
  <c r="BC7" i="12"/>
  <c r="BB7" i="12"/>
  <c r="BA7" i="12"/>
  <c r="AZ7" i="12"/>
  <c r="BJ6" i="12"/>
  <c r="BI6" i="12"/>
  <c r="BH6" i="12"/>
  <c r="BG6" i="12"/>
  <c r="BF6" i="12"/>
  <c r="BE6" i="12"/>
  <c r="BD6" i="12"/>
  <c r="BC6" i="12"/>
  <c r="BB6" i="12"/>
  <c r="BA6" i="12"/>
  <c r="AZ6" i="12"/>
  <c r="BJ5" i="12"/>
  <c r="BJ49" i="12" s="1"/>
  <c r="N64" i="12" s="1"/>
  <c r="BI5" i="12"/>
  <c r="BI49" i="12" s="1"/>
  <c r="M64" i="12" s="1"/>
  <c r="BH5" i="12"/>
  <c r="BH49" i="12" s="1"/>
  <c r="L64" i="12" s="1"/>
  <c r="BG5" i="12"/>
  <c r="BF5" i="12"/>
  <c r="BE5" i="12"/>
  <c r="BD5" i="12"/>
  <c r="BC5" i="12"/>
  <c r="BB5" i="12"/>
  <c r="BA5" i="12"/>
  <c r="AZ5" i="12"/>
  <c r="N61" i="12"/>
  <c r="N63" i="12"/>
  <c r="M63" i="12"/>
  <c r="L63" i="12"/>
  <c r="K63" i="12"/>
  <c r="J63" i="12"/>
  <c r="I63" i="12"/>
  <c r="M61" i="12"/>
  <c r="L61" i="12"/>
  <c r="K61" i="12"/>
  <c r="J61" i="12"/>
  <c r="I61" i="12"/>
  <c r="BU44" i="12"/>
  <c r="BU30" i="12"/>
  <c r="BU16" i="12"/>
  <c r="BU14" i="12"/>
  <c r="BU13" i="12"/>
  <c r="AY52" i="12"/>
  <c r="AY51" i="12"/>
  <c r="AY50" i="12"/>
  <c r="AY53" i="12" s="1"/>
  <c r="AY48" i="12"/>
  <c r="BU48" i="12" s="1"/>
  <c r="AY47" i="12"/>
  <c r="AY46" i="12"/>
  <c r="AY45" i="12"/>
  <c r="AY44" i="12"/>
  <c r="AY43" i="12"/>
  <c r="BU43" i="12" s="1"/>
  <c r="AY42" i="12"/>
  <c r="AY41" i="12"/>
  <c r="AY40" i="12"/>
  <c r="AY39" i="12"/>
  <c r="BU39" i="12" s="1"/>
  <c r="AY38" i="12"/>
  <c r="AY37" i="12"/>
  <c r="BU37" i="12" s="1"/>
  <c r="AY36" i="12"/>
  <c r="AY35" i="12"/>
  <c r="AY34" i="12"/>
  <c r="BU34" i="12" s="1"/>
  <c r="AY33" i="12"/>
  <c r="AY32" i="12"/>
  <c r="AY31" i="12"/>
  <c r="AY30" i="12"/>
  <c r="AY29" i="12"/>
  <c r="AY28" i="12"/>
  <c r="AY27" i="12"/>
  <c r="AY26" i="12"/>
  <c r="BU26" i="12" s="1"/>
  <c r="AY25" i="12"/>
  <c r="BU25" i="12" s="1"/>
  <c r="AY24" i="12"/>
  <c r="AY23" i="12"/>
  <c r="BU23" i="12" s="1"/>
  <c r="AY22" i="12"/>
  <c r="AY21" i="12"/>
  <c r="AY20" i="12"/>
  <c r="BU20" i="12" s="1"/>
  <c r="AY19" i="12"/>
  <c r="AY18" i="12"/>
  <c r="AY17" i="12"/>
  <c r="AY16" i="12"/>
  <c r="AY15" i="12"/>
  <c r="AY14" i="12"/>
  <c r="AY13" i="12"/>
  <c r="AY12" i="12"/>
  <c r="BU12" i="12" s="1"/>
  <c r="AY11" i="12"/>
  <c r="BU11" i="12" s="1"/>
  <c r="AY10" i="12"/>
  <c r="AY9" i="12"/>
  <c r="BU9" i="12" s="1"/>
  <c r="AY8" i="12"/>
  <c r="AY7" i="12"/>
  <c r="AY6" i="12"/>
  <c r="BU6" i="12" s="1"/>
  <c r="AY5" i="12"/>
  <c r="AJ48" i="12"/>
  <c r="AJ52" i="12"/>
  <c r="AI52" i="12"/>
  <c r="AH52" i="12"/>
  <c r="AG52" i="12"/>
  <c r="AF52" i="12"/>
  <c r="AE52" i="12"/>
  <c r="AJ51" i="12"/>
  <c r="AI51" i="12"/>
  <c r="AH51" i="12"/>
  <c r="AG51" i="12"/>
  <c r="AF51" i="12"/>
  <c r="AE51" i="12"/>
  <c r="AJ50" i="12"/>
  <c r="AI50" i="12"/>
  <c r="AH50" i="12"/>
  <c r="AG50" i="12"/>
  <c r="AF50" i="12"/>
  <c r="AE50" i="12"/>
  <c r="AI48" i="12"/>
  <c r="AH48" i="12"/>
  <c r="AG48" i="12"/>
  <c r="AF48" i="12"/>
  <c r="AE48" i="12"/>
  <c r="AD48" i="12"/>
  <c r="AC48" i="12"/>
  <c r="AB48" i="12"/>
  <c r="AA48" i="12"/>
  <c r="Z48" i="12"/>
  <c r="AJ47" i="12"/>
  <c r="AI47" i="12"/>
  <c r="AH47" i="12"/>
  <c r="AG47" i="12"/>
  <c r="AF47" i="12"/>
  <c r="AE47" i="12"/>
  <c r="AD47" i="12"/>
  <c r="AC47" i="12"/>
  <c r="AB47" i="12"/>
  <c r="AA47" i="12"/>
  <c r="Z47" i="12"/>
  <c r="AJ46" i="12"/>
  <c r="AI46" i="12"/>
  <c r="AH46" i="12"/>
  <c r="AG46" i="12"/>
  <c r="AF46" i="12"/>
  <c r="AE46" i="12"/>
  <c r="AD46" i="12"/>
  <c r="AC46" i="12"/>
  <c r="AB46" i="12"/>
  <c r="AA46" i="12"/>
  <c r="Z46" i="12"/>
  <c r="AJ45" i="12"/>
  <c r="AI45" i="12"/>
  <c r="AH45" i="12"/>
  <c r="AG45" i="12"/>
  <c r="AF45" i="12"/>
  <c r="AE45" i="12"/>
  <c r="AD45" i="12"/>
  <c r="AC45" i="12"/>
  <c r="AB45" i="12"/>
  <c r="AA45" i="12"/>
  <c r="Z45" i="12"/>
  <c r="AJ44" i="12"/>
  <c r="AI44" i="12"/>
  <c r="AH44" i="12"/>
  <c r="AG44" i="12"/>
  <c r="AF44" i="12"/>
  <c r="AE44" i="12"/>
  <c r="AD44" i="12"/>
  <c r="AC44" i="12"/>
  <c r="AB44" i="12"/>
  <c r="AA44" i="12"/>
  <c r="Z44" i="12"/>
  <c r="AJ43" i="12"/>
  <c r="AI43" i="12"/>
  <c r="AH43" i="12"/>
  <c r="AG43" i="12"/>
  <c r="AF43" i="12"/>
  <c r="AE43" i="12"/>
  <c r="AD43" i="12"/>
  <c r="AC43" i="12"/>
  <c r="AB43" i="12"/>
  <c r="AA43" i="12"/>
  <c r="Z43" i="12"/>
  <c r="AJ42" i="12"/>
  <c r="AI42" i="12"/>
  <c r="AH42" i="12"/>
  <c r="AG42" i="12"/>
  <c r="AF42" i="12"/>
  <c r="AE42" i="12"/>
  <c r="AD42" i="12"/>
  <c r="AC42" i="12"/>
  <c r="AB42" i="12"/>
  <c r="AA42" i="12"/>
  <c r="Z42" i="12"/>
  <c r="AJ41" i="12"/>
  <c r="AI41" i="12"/>
  <c r="AH41" i="12"/>
  <c r="AG41" i="12"/>
  <c r="AF41" i="12"/>
  <c r="AE41" i="12"/>
  <c r="AD41" i="12"/>
  <c r="AC41" i="12"/>
  <c r="AB41" i="12"/>
  <c r="AA41" i="12"/>
  <c r="Z41" i="12"/>
  <c r="AJ40" i="12"/>
  <c r="AI40" i="12"/>
  <c r="AH40" i="12"/>
  <c r="AG40" i="12"/>
  <c r="AF40" i="12"/>
  <c r="AE40" i="12"/>
  <c r="AD40" i="12"/>
  <c r="AC40" i="12"/>
  <c r="AB40" i="12"/>
  <c r="AA40" i="12"/>
  <c r="Z40" i="12"/>
  <c r="AJ39" i="12"/>
  <c r="AI39" i="12"/>
  <c r="AH39" i="12"/>
  <c r="AG39" i="12"/>
  <c r="AF39" i="12"/>
  <c r="AE39" i="12"/>
  <c r="AD39" i="12"/>
  <c r="AC39" i="12"/>
  <c r="AB39" i="12"/>
  <c r="AA39" i="12"/>
  <c r="Z39" i="12"/>
  <c r="AJ38" i="12"/>
  <c r="AI38" i="12"/>
  <c r="AH38" i="12"/>
  <c r="AG38" i="12"/>
  <c r="AF38" i="12"/>
  <c r="AE38" i="12"/>
  <c r="AD38" i="12"/>
  <c r="AC38" i="12"/>
  <c r="AB38" i="12"/>
  <c r="AA38" i="12"/>
  <c r="Z38" i="12"/>
  <c r="AJ37" i="12"/>
  <c r="AI37" i="12"/>
  <c r="AH37" i="12"/>
  <c r="AG37" i="12"/>
  <c r="AF37" i="12"/>
  <c r="AE37" i="12"/>
  <c r="AD37" i="12"/>
  <c r="AC37" i="12"/>
  <c r="AB37" i="12"/>
  <c r="AA37" i="12"/>
  <c r="Z37" i="12"/>
  <c r="AJ36" i="12"/>
  <c r="AI36" i="12"/>
  <c r="AH36" i="12"/>
  <c r="AG36" i="12"/>
  <c r="AF36" i="12"/>
  <c r="AE36" i="12"/>
  <c r="AD36" i="12"/>
  <c r="AC36" i="12"/>
  <c r="AB36" i="12"/>
  <c r="AA36" i="12"/>
  <c r="Z36" i="12"/>
  <c r="AJ35" i="12"/>
  <c r="AI35" i="12"/>
  <c r="AH35" i="12"/>
  <c r="AG35" i="12"/>
  <c r="AF35" i="12"/>
  <c r="AE35" i="12"/>
  <c r="AD35" i="12"/>
  <c r="AC35" i="12"/>
  <c r="AB35" i="12"/>
  <c r="AA35" i="12"/>
  <c r="Z35" i="12"/>
  <c r="AJ34" i="12"/>
  <c r="AI34" i="12"/>
  <c r="AH34" i="12"/>
  <c r="AG34" i="12"/>
  <c r="AF34" i="12"/>
  <c r="AE34" i="12"/>
  <c r="AD34" i="12"/>
  <c r="AC34" i="12"/>
  <c r="AB34" i="12"/>
  <c r="AA34" i="12"/>
  <c r="Z34" i="12"/>
  <c r="AJ33" i="12"/>
  <c r="AI33" i="12"/>
  <c r="AH33" i="12"/>
  <c r="AG33" i="12"/>
  <c r="AF33" i="12"/>
  <c r="AE33" i="12"/>
  <c r="AD33" i="12"/>
  <c r="AC33" i="12"/>
  <c r="AB33" i="12"/>
  <c r="AA33" i="12"/>
  <c r="Z33" i="12"/>
  <c r="AJ32" i="12"/>
  <c r="AI32" i="12"/>
  <c r="AH32" i="12"/>
  <c r="AG32" i="12"/>
  <c r="AF32" i="12"/>
  <c r="AE32" i="12"/>
  <c r="AD32" i="12"/>
  <c r="AC32" i="12"/>
  <c r="AB32" i="12"/>
  <c r="AA32" i="12"/>
  <c r="Z32" i="12"/>
  <c r="AJ31" i="12"/>
  <c r="AI31" i="12"/>
  <c r="AH31" i="12"/>
  <c r="AG31" i="12"/>
  <c r="AF31" i="12"/>
  <c r="AE31" i="12"/>
  <c r="AD31" i="12"/>
  <c r="AC31" i="12"/>
  <c r="AB31" i="12"/>
  <c r="AA31" i="12"/>
  <c r="Z31" i="12"/>
  <c r="AJ30" i="12"/>
  <c r="AI30" i="12"/>
  <c r="AH30" i="12"/>
  <c r="AG30" i="12"/>
  <c r="AF30" i="12"/>
  <c r="AE30" i="12"/>
  <c r="AD30" i="12"/>
  <c r="AC30" i="12"/>
  <c r="AB30" i="12"/>
  <c r="AA30" i="12"/>
  <c r="Z30" i="12"/>
  <c r="AJ29" i="12"/>
  <c r="AI29" i="12"/>
  <c r="AH29" i="12"/>
  <c r="AG29" i="12"/>
  <c r="AF29" i="12"/>
  <c r="AE29" i="12"/>
  <c r="AD29" i="12"/>
  <c r="AC29" i="12"/>
  <c r="AB29" i="12"/>
  <c r="AA29" i="12"/>
  <c r="Z29" i="12"/>
  <c r="AJ28" i="12"/>
  <c r="AI28" i="12"/>
  <c r="AH28" i="12"/>
  <c r="AG28" i="12"/>
  <c r="AF28" i="12"/>
  <c r="AE28" i="12"/>
  <c r="AD28" i="12"/>
  <c r="AC28" i="12"/>
  <c r="AB28" i="12"/>
  <c r="AA28" i="12"/>
  <c r="Z28" i="12"/>
  <c r="AJ27" i="12"/>
  <c r="AI27" i="12"/>
  <c r="AH27" i="12"/>
  <c r="AG27" i="12"/>
  <c r="AF27" i="12"/>
  <c r="AE27" i="12"/>
  <c r="AD27" i="12"/>
  <c r="AC27" i="12"/>
  <c r="AB27" i="12"/>
  <c r="AA27" i="12"/>
  <c r="Z27" i="12"/>
  <c r="AJ26" i="12"/>
  <c r="AI26" i="12"/>
  <c r="AH26" i="12"/>
  <c r="AG26" i="12"/>
  <c r="AF26" i="12"/>
  <c r="AE26" i="12"/>
  <c r="AD26" i="12"/>
  <c r="AC26" i="12"/>
  <c r="AB26" i="12"/>
  <c r="AA26" i="12"/>
  <c r="Z26" i="12"/>
  <c r="AJ25" i="12"/>
  <c r="AI25" i="12"/>
  <c r="AH25" i="12"/>
  <c r="AG25" i="12"/>
  <c r="AF25" i="12"/>
  <c r="AE25" i="12"/>
  <c r="AD25" i="12"/>
  <c r="AC25" i="12"/>
  <c r="AB25" i="12"/>
  <c r="AA25" i="12"/>
  <c r="Z25" i="12"/>
  <c r="AJ24" i="12"/>
  <c r="AI24" i="12"/>
  <c r="AH24" i="12"/>
  <c r="AG24" i="12"/>
  <c r="AF24" i="12"/>
  <c r="AE24" i="12"/>
  <c r="AD24" i="12"/>
  <c r="AC24" i="12"/>
  <c r="AB24" i="12"/>
  <c r="AA24" i="12"/>
  <c r="Z24" i="12"/>
  <c r="AJ23" i="12"/>
  <c r="AI23" i="12"/>
  <c r="AH23" i="12"/>
  <c r="AG23" i="12"/>
  <c r="AF23" i="12"/>
  <c r="AE23" i="12"/>
  <c r="AD23" i="12"/>
  <c r="AC23" i="12"/>
  <c r="AB23" i="12"/>
  <c r="AA23" i="12"/>
  <c r="Z23" i="12"/>
  <c r="AJ22" i="12"/>
  <c r="AI22" i="12"/>
  <c r="AH22" i="12"/>
  <c r="AG22" i="12"/>
  <c r="AF22" i="12"/>
  <c r="AE22" i="12"/>
  <c r="AD22" i="12"/>
  <c r="AC22" i="12"/>
  <c r="AB22" i="12"/>
  <c r="AA22" i="12"/>
  <c r="Z22" i="12"/>
  <c r="AJ21" i="12"/>
  <c r="AI21" i="12"/>
  <c r="AH21" i="12"/>
  <c r="AG21" i="12"/>
  <c r="AF21" i="12"/>
  <c r="AE21" i="12"/>
  <c r="AD21" i="12"/>
  <c r="AC21" i="12"/>
  <c r="AB21" i="12"/>
  <c r="AA21" i="12"/>
  <c r="Z21" i="12"/>
  <c r="AJ20" i="12"/>
  <c r="AI20" i="12"/>
  <c r="AH20" i="12"/>
  <c r="AG20" i="12"/>
  <c r="AF20" i="12"/>
  <c r="AE20" i="12"/>
  <c r="AD20" i="12"/>
  <c r="AC20" i="12"/>
  <c r="AB20" i="12"/>
  <c r="AA20" i="12"/>
  <c r="Z20" i="12"/>
  <c r="AJ19" i="12"/>
  <c r="AI19" i="12"/>
  <c r="AH19" i="12"/>
  <c r="AG19" i="12"/>
  <c r="AF19" i="12"/>
  <c r="AE19" i="12"/>
  <c r="AD19" i="12"/>
  <c r="AC19" i="12"/>
  <c r="AB19" i="12"/>
  <c r="AA19" i="12"/>
  <c r="Z19" i="12"/>
  <c r="AJ18" i="12"/>
  <c r="AI18" i="12"/>
  <c r="AH18" i="12"/>
  <c r="AG18" i="12"/>
  <c r="AF18" i="12"/>
  <c r="AE18" i="12"/>
  <c r="AD18" i="12"/>
  <c r="AC18" i="12"/>
  <c r="AB18" i="12"/>
  <c r="AA18" i="12"/>
  <c r="Z18" i="12"/>
  <c r="AJ17" i="12"/>
  <c r="AI17" i="12"/>
  <c r="AH17" i="12"/>
  <c r="AG17" i="12"/>
  <c r="AF17" i="12"/>
  <c r="AE17" i="12"/>
  <c r="AD17" i="12"/>
  <c r="AC17" i="12"/>
  <c r="AB17" i="12"/>
  <c r="AA17" i="12"/>
  <c r="Z17" i="12"/>
  <c r="AJ16" i="12"/>
  <c r="AI16" i="12"/>
  <c r="AH16" i="12"/>
  <c r="AG16" i="12"/>
  <c r="AF16" i="12"/>
  <c r="AE16" i="12"/>
  <c r="AD16" i="12"/>
  <c r="AC16" i="12"/>
  <c r="AB16" i="12"/>
  <c r="AA16" i="12"/>
  <c r="Z16" i="12"/>
  <c r="AJ15" i="12"/>
  <c r="AI15" i="12"/>
  <c r="AH15" i="12"/>
  <c r="AG15" i="12"/>
  <c r="AF15" i="12"/>
  <c r="AE15" i="12"/>
  <c r="AD15" i="12"/>
  <c r="AC15" i="12"/>
  <c r="AB15" i="12"/>
  <c r="AA15" i="12"/>
  <c r="Z15" i="12"/>
  <c r="AJ14" i="12"/>
  <c r="AI14" i="12"/>
  <c r="AH14" i="12"/>
  <c r="AG14" i="12"/>
  <c r="AF14" i="12"/>
  <c r="AE14" i="12"/>
  <c r="AD14" i="12"/>
  <c r="AC14" i="12"/>
  <c r="AB14" i="12"/>
  <c r="AA14" i="12"/>
  <c r="Z14" i="12"/>
  <c r="AJ13" i="12"/>
  <c r="AI13" i="12"/>
  <c r="AH13" i="12"/>
  <c r="AG13" i="12"/>
  <c r="AF13" i="12"/>
  <c r="AE13" i="12"/>
  <c r="AD13" i="12"/>
  <c r="AC13" i="12"/>
  <c r="AB13" i="12"/>
  <c r="AA13" i="12"/>
  <c r="Z13" i="12"/>
  <c r="AJ12" i="12"/>
  <c r="AI12" i="12"/>
  <c r="AH12" i="12"/>
  <c r="AG12" i="12"/>
  <c r="AF12" i="12"/>
  <c r="AE12" i="12"/>
  <c r="AD12" i="12"/>
  <c r="AC12" i="12"/>
  <c r="AB12" i="12"/>
  <c r="AA12" i="12"/>
  <c r="Z12" i="12"/>
  <c r="AJ11" i="12"/>
  <c r="AI11" i="12"/>
  <c r="AH11" i="12"/>
  <c r="AG11" i="12"/>
  <c r="AF11" i="12"/>
  <c r="AE11" i="12"/>
  <c r="AD11" i="12"/>
  <c r="AC11" i="12"/>
  <c r="AB11" i="12"/>
  <c r="AA11" i="12"/>
  <c r="Z11" i="12"/>
  <c r="AJ10" i="12"/>
  <c r="AI10" i="12"/>
  <c r="AH10" i="12"/>
  <c r="AG10" i="12"/>
  <c r="AF10" i="12"/>
  <c r="AE10" i="12"/>
  <c r="AD10" i="12"/>
  <c r="AC10" i="12"/>
  <c r="AB10" i="12"/>
  <c r="AA10" i="12"/>
  <c r="Z10" i="12"/>
  <c r="AJ9" i="12"/>
  <c r="AI9" i="12"/>
  <c r="AH9" i="12"/>
  <c r="AG9" i="12"/>
  <c r="AF9" i="12"/>
  <c r="AE9" i="12"/>
  <c r="AD9" i="12"/>
  <c r="AC9" i="12"/>
  <c r="AB9" i="12"/>
  <c r="AA9" i="12"/>
  <c r="Z9" i="12"/>
  <c r="AJ8" i="12"/>
  <c r="AI8" i="12"/>
  <c r="AH8" i="12"/>
  <c r="AG8" i="12"/>
  <c r="AF8" i="12"/>
  <c r="AE8" i="12"/>
  <c r="AD8" i="12"/>
  <c r="AC8" i="12"/>
  <c r="AB8" i="12"/>
  <c r="AA8" i="12"/>
  <c r="Z8" i="12"/>
  <c r="AJ7" i="12"/>
  <c r="AI7" i="12"/>
  <c r="AH7" i="12"/>
  <c r="AG7" i="12"/>
  <c r="AF7" i="12"/>
  <c r="AE7" i="12"/>
  <c r="AD7" i="12"/>
  <c r="AC7" i="12"/>
  <c r="AB7" i="12"/>
  <c r="AA7" i="12"/>
  <c r="Z7" i="12"/>
  <c r="AJ6" i="12"/>
  <c r="AI6" i="12"/>
  <c r="AH6" i="12"/>
  <c r="AG6" i="12"/>
  <c r="AF6" i="12"/>
  <c r="AE6" i="12"/>
  <c r="AD6" i="12"/>
  <c r="AC6" i="12"/>
  <c r="AB6" i="12"/>
  <c r="AA6" i="12"/>
  <c r="Z6" i="12"/>
  <c r="AJ5" i="12"/>
  <c r="AI5" i="12"/>
  <c r="AH5" i="12"/>
  <c r="AG5" i="12"/>
  <c r="AF5" i="12"/>
  <c r="AE5" i="12"/>
  <c r="AD5" i="12"/>
  <c r="AC5" i="12"/>
  <c r="AB5" i="12"/>
  <c r="AA5" i="12"/>
  <c r="Z5" i="12"/>
  <c r="G60" i="12"/>
  <c r="G59" i="12"/>
  <c r="G58" i="12"/>
  <c r="N59" i="12"/>
  <c r="M59" i="12"/>
  <c r="L59" i="12"/>
  <c r="K59" i="12"/>
  <c r="J59" i="12"/>
  <c r="I59" i="12"/>
  <c r="H59" i="12"/>
  <c r="N57" i="12"/>
  <c r="M57" i="12"/>
  <c r="L57" i="12"/>
  <c r="K57" i="12"/>
  <c r="J57" i="12"/>
  <c r="I57" i="12"/>
  <c r="H57" i="12"/>
  <c r="G57" i="12"/>
  <c r="M17" i="15"/>
  <c r="L17" i="15"/>
  <c r="K17" i="15"/>
  <c r="J17" i="15"/>
  <c r="I17" i="15"/>
  <c r="H17" i="15"/>
  <c r="G17" i="15"/>
  <c r="F17" i="15"/>
  <c r="M16" i="15"/>
  <c r="M18" i="15" s="1"/>
  <c r="L16" i="15"/>
  <c r="L18" i="15" s="1"/>
  <c r="K16" i="15"/>
  <c r="K18" i="15" s="1"/>
  <c r="J16" i="15"/>
  <c r="J18" i="15" s="1"/>
  <c r="I16" i="15"/>
  <c r="I18" i="15" s="1"/>
  <c r="H16" i="15"/>
  <c r="H18" i="15" s="1"/>
  <c r="G16" i="15"/>
  <c r="G18" i="15" s="1"/>
  <c r="F16" i="15"/>
  <c r="F18" i="15" s="1"/>
  <c r="E18" i="15"/>
  <c r="E17" i="15"/>
  <c r="E16" i="15"/>
  <c r="M15" i="15"/>
  <c r="M14" i="15"/>
  <c r="M13" i="15"/>
  <c r="M12" i="15"/>
  <c r="M11" i="15"/>
  <c r="M10" i="15"/>
  <c r="N45" i="6" l="1"/>
  <c r="AT45" i="6"/>
  <c r="M46" i="6"/>
  <c r="AL46" i="6"/>
  <c r="AM46" i="6" s="1"/>
  <c r="AH46" i="6"/>
  <c r="K47" i="6"/>
  <c r="K44" i="6"/>
  <c r="N44" i="6" s="1"/>
  <c r="AR45" i="6"/>
  <c r="V46" i="6"/>
  <c r="N48" i="6"/>
  <c r="AE45" i="6"/>
  <c r="BC44" i="6"/>
  <c r="BF44" i="6" s="1"/>
  <c r="AF45" i="6"/>
  <c r="AF48" i="6"/>
  <c r="AE44" i="6"/>
  <c r="M44" i="6" s="1"/>
  <c r="AQ46" i="6"/>
  <c r="BD48" i="6"/>
  <c r="AQ44" i="6"/>
  <c r="BC46" i="6"/>
  <c r="BF46" i="6" s="1"/>
  <c r="V45" i="6"/>
  <c r="AL48" i="6"/>
  <c r="AM48" i="6" s="1"/>
  <c r="AH48" i="6"/>
  <c r="N47" i="6"/>
  <c r="AE47" i="6"/>
  <c r="AF35" i="6"/>
  <c r="AF47" i="6"/>
  <c r="AQ48" i="6"/>
  <c r="AQ47" i="6"/>
  <c r="V48" i="6"/>
  <c r="V47" i="6"/>
  <c r="K35" i="6"/>
  <c r="N35" i="6"/>
  <c r="AL35" i="6"/>
  <c r="AM35" i="6" s="1"/>
  <c r="AH35" i="6"/>
  <c r="AQ35" i="6"/>
  <c r="V35" i="6"/>
  <c r="BC35" i="6"/>
  <c r="BF35" i="6" s="1"/>
  <c r="AF33" i="6"/>
  <c r="AF36" i="6"/>
  <c r="K36" i="6"/>
  <c r="N36" i="6"/>
  <c r="AL36" i="6"/>
  <c r="AM36" i="6" s="1"/>
  <c r="AH36" i="6"/>
  <c r="K33" i="6"/>
  <c r="N33" i="6" s="1"/>
  <c r="V36" i="6"/>
  <c r="AQ36" i="6"/>
  <c r="M36" i="6" s="1"/>
  <c r="AF22" i="6"/>
  <c r="BC36" i="6"/>
  <c r="BF36" i="6" s="1"/>
  <c r="AH33" i="6"/>
  <c r="AL33" i="6"/>
  <c r="AM33" i="6" s="1"/>
  <c r="AQ33" i="6"/>
  <c r="K22" i="6"/>
  <c r="N22" i="6" s="1"/>
  <c r="BC33" i="6"/>
  <c r="BF33" i="6" s="1"/>
  <c r="V33" i="6"/>
  <c r="AH22" i="6"/>
  <c r="AL22" i="6"/>
  <c r="AM22" i="6" s="1"/>
  <c r="AQ22" i="6"/>
  <c r="V22" i="6"/>
  <c r="K21" i="6"/>
  <c r="N21" i="6" s="1"/>
  <c r="BC22" i="6"/>
  <c r="BF22" i="6" s="1"/>
  <c r="AF21" i="6"/>
  <c r="BC21" i="6"/>
  <c r="BF21" i="6" s="1"/>
  <c r="AL21" i="6"/>
  <c r="AM21" i="6" s="1"/>
  <c r="AH21" i="6"/>
  <c r="AQ21" i="6"/>
  <c r="V21" i="6"/>
  <c r="BU10" i="12"/>
  <c r="BU49" i="12" s="1"/>
  <c r="BU24" i="12"/>
  <c r="BU38" i="12"/>
  <c r="BG53" i="12"/>
  <c r="BH53" i="12"/>
  <c r="BJ53" i="12"/>
  <c r="BU17" i="12"/>
  <c r="BU40" i="12"/>
  <c r="BU31" i="12"/>
  <c r="BU45" i="12"/>
  <c r="BU51" i="12"/>
  <c r="BU52" i="12"/>
  <c r="BU18" i="12"/>
  <c r="BU46" i="12"/>
  <c r="BU5" i="12"/>
  <c r="BU19" i="12"/>
  <c r="BU33" i="12"/>
  <c r="BU47" i="12"/>
  <c r="BU7" i="12"/>
  <c r="BU21" i="12"/>
  <c r="BU35" i="12"/>
  <c r="BU32" i="12"/>
  <c r="BU8" i="12"/>
  <c r="BU22" i="12"/>
  <c r="BU36" i="12"/>
  <c r="BU50" i="12"/>
  <c r="BU53" i="12" s="1"/>
  <c r="AF49" i="12"/>
  <c r="AG49" i="12"/>
  <c r="AH49" i="12"/>
  <c r="AJ49" i="12"/>
  <c r="AI53" i="12"/>
  <c r="AE49" i="12"/>
  <c r="AJ53" i="12"/>
  <c r="AI49" i="12"/>
  <c r="AY49" i="12"/>
  <c r="N62" i="12" s="1"/>
  <c r="AE53" i="12"/>
  <c r="AF53" i="12"/>
  <c r="AG53" i="12"/>
  <c r="AH53" i="12"/>
  <c r="AT44" i="6" l="1"/>
  <c r="AX44" i="6"/>
  <c r="AY44" i="6" s="1"/>
  <c r="AT46" i="6"/>
  <c r="AX46" i="6"/>
  <c r="AY46" i="6" s="1"/>
  <c r="M45" i="6"/>
  <c r="AL45" i="6"/>
  <c r="AM45" i="6" s="1"/>
  <c r="AH45" i="6"/>
  <c r="AL44" i="6"/>
  <c r="AM44" i="6" s="1"/>
  <c r="AH44" i="6"/>
  <c r="AX45" i="6"/>
  <c r="AY45" i="6" s="1"/>
  <c r="AX48" i="6"/>
  <c r="AY48" i="6" s="1"/>
  <c r="AT48" i="6"/>
  <c r="AX47" i="6"/>
  <c r="AY47" i="6" s="1"/>
  <c r="AT47" i="6"/>
  <c r="M47" i="6"/>
  <c r="AL47" i="6"/>
  <c r="AM47" i="6" s="1"/>
  <c r="AH47" i="6"/>
  <c r="M48" i="6"/>
  <c r="AT35" i="6"/>
  <c r="AX35" i="6"/>
  <c r="AY35" i="6" s="1"/>
  <c r="M35" i="6"/>
  <c r="AX36" i="6"/>
  <c r="AY36" i="6" s="1"/>
  <c r="AT36" i="6"/>
  <c r="AX33" i="6"/>
  <c r="AY33" i="6" s="1"/>
  <c r="AT33" i="6"/>
  <c r="M33" i="6"/>
  <c r="AX22" i="6"/>
  <c r="AY22" i="6" s="1"/>
  <c r="AT22" i="6"/>
  <c r="M22" i="6"/>
  <c r="AX21" i="6"/>
  <c r="AY21" i="6" s="1"/>
  <c r="AT21" i="6"/>
  <c r="M21" i="6"/>
  <c r="BE68" i="6" l="1"/>
  <c r="BE58" i="6"/>
  <c r="BE52" i="6"/>
  <c r="BE41" i="6"/>
  <c r="BF13" i="6"/>
  <c r="BE13" i="6"/>
  <c r="BE12" i="6"/>
  <c r="BE11" i="6"/>
  <c r="BE10" i="6"/>
  <c r="AS68" i="6"/>
  <c r="AS58" i="6"/>
  <c r="AS52" i="6"/>
  <c r="AS41" i="6"/>
  <c r="AT13" i="6"/>
  <c r="AS13" i="6"/>
  <c r="AS12" i="6"/>
  <c r="AS11" i="6"/>
  <c r="AS10" i="6"/>
  <c r="AG68" i="6"/>
  <c r="AG58" i="6"/>
  <c r="AG52" i="6"/>
  <c r="AG41" i="6"/>
  <c r="AH13" i="6"/>
  <c r="AG13" i="6"/>
  <c r="AG12" i="6"/>
  <c r="AG11" i="6"/>
  <c r="AG10" i="6"/>
  <c r="T67" i="6"/>
  <c r="T66" i="6"/>
  <c r="T65" i="6"/>
  <c r="T64" i="6"/>
  <c r="T57" i="6"/>
  <c r="T56" i="6"/>
  <c r="T55" i="6"/>
  <c r="T54" i="6"/>
  <c r="T51" i="6"/>
  <c r="T50" i="6"/>
  <c r="T49" i="6"/>
  <c r="T43" i="6"/>
  <c r="T40" i="6"/>
  <c r="T39" i="6"/>
  <c r="T38" i="6"/>
  <c r="T37" i="6"/>
  <c r="T34" i="6"/>
  <c r="T32" i="6"/>
  <c r="T29" i="6"/>
  <c r="T28" i="6"/>
  <c r="T27" i="6"/>
  <c r="T26" i="6"/>
  <c r="T25" i="6"/>
  <c r="T24" i="6"/>
  <c r="T23" i="6"/>
  <c r="S67" i="6"/>
  <c r="V67" i="6" s="1"/>
  <c r="S66" i="6"/>
  <c r="V66" i="6" s="1"/>
  <c r="S65" i="6"/>
  <c r="V65" i="6" s="1"/>
  <c r="S64" i="6"/>
  <c r="S10" i="6" s="1"/>
  <c r="S57" i="6"/>
  <c r="V57" i="6" s="1"/>
  <c r="S56" i="6"/>
  <c r="V56" i="6" s="1"/>
  <c r="S55" i="6"/>
  <c r="V55" i="6" s="1"/>
  <c r="S54" i="6"/>
  <c r="V54" i="6" s="1"/>
  <c r="S51" i="6"/>
  <c r="Z51" i="6" s="1"/>
  <c r="AA51" i="6" s="1"/>
  <c r="S50" i="6"/>
  <c r="V50" i="6" s="1"/>
  <c r="S49" i="6"/>
  <c r="V49" i="6" s="1"/>
  <c r="S43" i="6"/>
  <c r="V43" i="6" s="1"/>
  <c r="S40" i="6"/>
  <c r="V40" i="6" s="1"/>
  <c r="S39" i="6"/>
  <c r="V39" i="6" s="1"/>
  <c r="S38" i="6"/>
  <c r="V38" i="6" s="1"/>
  <c r="S37" i="6"/>
  <c r="V37" i="6" s="1"/>
  <c r="S34" i="6"/>
  <c r="V34" i="6" s="1"/>
  <c r="S32" i="6"/>
  <c r="V32" i="6" s="1"/>
  <c r="S29" i="6"/>
  <c r="Z29" i="6" s="1"/>
  <c r="AA29" i="6" s="1"/>
  <c r="S28" i="6"/>
  <c r="V28" i="6" s="1"/>
  <c r="S27" i="6"/>
  <c r="V27" i="6" s="1"/>
  <c r="S26" i="6"/>
  <c r="V26" i="6" s="1"/>
  <c r="S25" i="6"/>
  <c r="V25" i="6" s="1"/>
  <c r="S24" i="6"/>
  <c r="S23" i="6"/>
  <c r="Z23" i="6" s="1"/>
  <c r="S13" i="6"/>
  <c r="U68" i="6"/>
  <c r="U58" i="6"/>
  <c r="U52" i="6"/>
  <c r="U41" i="6"/>
  <c r="V13" i="6"/>
  <c r="U13" i="6"/>
  <c r="U12" i="6"/>
  <c r="U11" i="6"/>
  <c r="U10" i="6"/>
  <c r="L29" i="6"/>
  <c r="AC29" i="6"/>
  <c r="AF29" i="6" s="1"/>
  <c r="AO29" i="6"/>
  <c r="AQ29" i="6" s="1"/>
  <c r="BA29" i="6"/>
  <c r="BD29" i="6" s="1"/>
  <c r="L49" i="6"/>
  <c r="AC49" i="6"/>
  <c r="AF49" i="6" s="1"/>
  <c r="AO49" i="6"/>
  <c r="AR49" i="6" s="1"/>
  <c r="BA49" i="6"/>
  <c r="BD49" i="6" s="1"/>
  <c r="L50" i="6"/>
  <c r="AC50" i="6"/>
  <c r="AE50" i="6" s="1"/>
  <c r="AH50" i="6" s="1"/>
  <c r="AO50" i="6"/>
  <c r="AR50" i="6" s="1"/>
  <c r="BA50" i="6"/>
  <c r="BC50" i="6" s="1"/>
  <c r="BF50" i="6" s="1"/>
  <c r="L51" i="6"/>
  <c r="AC51" i="6"/>
  <c r="AE51" i="6" s="1"/>
  <c r="AH51" i="6" s="1"/>
  <c r="AO51" i="6"/>
  <c r="AR51" i="6" s="1"/>
  <c r="BA51" i="6"/>
  <c r="BD51" i="6" s="1"/>
  <c r="I15" i="9"/>
  <c r="H15" i="9"/>
  <c r="J15" i="9" s="1"/>
  <c r="G15" i="9"/>
  <c r="Z37" i="9"/>
  <c r="Z36" i="9"/>
  <c r="Z34" i="9"/>
  <c r="Z33" i="9"/>
  <c r="Z32" i="9"/>
  <c r="Z31" i="9"/>
  <c r="Z20" i="9"/>
  <c r="Z19" i="9"/>
  <c r="Z18" i="9"/>
  <c r="Z17" i="9"/>
  <c r="Z16" i="9"/>
  <c r="Z15" i="9"/>
  <c r="X41" i="9"/>
  <c r="X40" i="9"/>
  <c r="X39" i="9"/>
  <c r="X38" i="9"/>
  <c r="X37" i="9"/>
  <c r="X36" i="9"/>
  <c r="X34" i="9"/>
  <c r="X33" i="9"/>
  <c r="X32" i="9"/>
  <c r="X31" i="9"/>
  <c r="X30" i="9"/>
  <c r="X29" i="9"/>
  <c r="X27" i="9"/>
  <c r="X26" i="9"/>
  <c r="X25" i="9"/>
  <c r="X24" i="9"/>
  <c r="X23" i="9"/>
  <c r="X22" i="9"/>
  <c r="X20" i="9"/>
  <c r="X19" i="9"/>
  <c r="X18" i="9"/>
  <c r="X17" i="9"/>
  <c r="X16" i="9"/>
  <c r="X15" i="9"/>
  <c r="W41" i="9"/>
  <c r="Z41" i="9" s="1"/>
  <c r="W40" i="9"/>
  <c r="Z40" i="9" s="1"/>
  <c r="W39" i="9"/>
  <c r="Z39" i="9" s="1"/>
  <c r="W38" i="9"/>
  <c r="Z38" i="9" s="1"/>
  <c r="W37" i="9"/>
  <c r="W36" i="9"/>
  <c r="W34" i="9"/>
  <c r="W33" i="9"/>
  <c r="W32" i="9"/>
  <c r="W31" i="9"/>
  <c r="W30" i="9"/>
  <c r="Z30" i="9" s="1"/>
  <c r="W29" i="9"/>
  <c r="Z29" i="9" s="1"/>
  <c r="W27" i="9"/>
  <c r="Z27" i="9" s="1"/>
  <c r="W26" i="9"/>
  <c r="Z26" i="9" s="1"/>
  <c r="W25" i="9"/>
  <c r="Z25" i="9" s="1"/>
  <c r="W24" i="9"/>
  <c r="Z24" i="9" s="1"/>
  <c r="W23" i="9"/>
  <c r="Z23" i="9" s="1"/>
  <c r="W22" i="9"/>
  <c r="Z22" i="9" s="1"/>
  <c r="W20" i="9"/>
  <c r="W19" i="9"/>
  <c r="W18" i="9"/>
  <c r="W17" i="9"/>
  <c r="W16" i="9"/>
  <c r="W15" i="9"/>
  <c r="AC15" i="9" s="1"/>
  <c r="AD15" i="9" s="1"/>
  <c r="Z7" i="9"/>
  <c r="Y42" i="9"/>
  <c r="Y35" i="9"/>
  <c r="Y28" i="9"/>
  <c r="Y21" i="9"/>
  <c r="Y8" i="9"/>
  <c r="Y7" i="9"/>
  <c r="Y6" i="9"/>
  <c r="Y5" i="9"/>
  <c r="AT5" i="12"/>
  <c r="BP5" i="12" s="1"/>
  <c r="AS5" i="12"/>
  <c r="AX52" i="12"/>
  <c r="BT52" i="12" s="1"/>
  <c r="AW52" i="12"/>
  <c r="BS52" i="12" s="1"/>
  <c r="AV52" i="12"/>
  <c r="BR52" i="12" s="1"/>
  <c r="AU52" i="12"/>
  <c r="BQ52" i="12" s="1"/>
  <c r="AT52" i="12"/>
  <c r="BP52" i="12" s="1"/>
  <c r="AX51" i="12"/>
  <c r="BT51" i="12" s="1"/>
  <c r="AW51" i="12"/>
  <c r="BS51" i="12" s="1"/>
  <c r="AV51" i="12"/>
  <c r="BR51" i="12" s="1"/>
  <c r="AU51" i="12"/>
  <c r="BQ51" i="12" s="1"/>
  <c r="AT51" i="12"/>
  <c r="BP51" i="12" s="1"/>
  <c r="AX50" i="12"/>
  <c r="BT50" i="12" s="1"/>
  <c r="AW50" i="12"/>
  <c r="AV50" i="12"/>
  <c r="AU50" i="12"/>
  <c r="BQ50" i="12" s="1"/>
  <c r="AT50" i="12"/>
  <c r="AX48" i="12"/>
  <c r="BT48" i="12" s="1"/>
  <c r="AW48" i="12"/>
  <c r="BS48" i="12" s="1"/>
  <c r="AV48" i="12"/>
  <c r="BR48" i="12" s="1"/>
  <c r="AU48" i="12"/>
  <c r="BQ48" i="12" s="1"/>
  <c r="AT48" i="12"/>
  <c r="BP48" i="12" s="1"/>
  <c r="AX47" i="12"/>
  <c r="BT47" i="12" s="1"/>
  <c r="AW47" i="12"/>
  <c r="BS47" i="12" s="1"/>
  <c r="AV47" i="12"/>
  <c r="BR47" i="12" s="1"/>
  <c r="AU47" i="12"/>
  <c r="BQ47" i="12" s="1"/>
  <c r="AT47" i="12"/>
  <c r="BP47" i="12" s="1"/>
  <c r="AX46" i="12"/>
  <c r="BT46" i="12" s="1"/>
  <c r="AW46" i="12"/>
  <c r="BS46" i="12" s="1"/>
  <c r="AV46" i="12"/>
  <c r="BR46" i="12" s="1"/>
  <c r="AU46" i="12"/>
  <c r="BQ46" i="12" s="1"/>
  <c r="AT46" i="12"/>
  <c r="BP46" i="12" s="1"/>
  <c r="AX45" i="12"/>
  <c r="BT45" i="12" s="1"/>
  <c r="AW45" i="12"/>
  <c r="BS45" i="12" s="1"/>
  <c r="AV45" i="12"/>
  <c r="BR45" i="12" s="1"/>
  <c r="AU45" i="12"/>
  <c r="BQ45" i="12" s="1"/>
  <c r="AT45" i="12"/>
  <c r="BP45" i="12" s="1"/>
  <c r="AX44" i="12"/>
  <c r="BT44" i="12" s="1"/>
  <c r="AW44" i="12"/>
  <c r="BS44" i="12" s="1"/>
  <c r="AV44" i="12"/>
  <c r="BR44" i="12" s="1"/>
  <c r="AU44" i="12"/>
  <c r="BQ44" i="12" s="1"/>
  <c r="AT44" i="12"/>
  <c r="BP44" i="12" s="1"/>
  <c r="AX43" i="12"/>
  <c r="BT43" i="12" s="1"/>
  <c r="AW43" i="12"/>
  <c r="BS43" i="12" s="1"/>
  <c r="AV43" i="12"/>
  <c r="BR43" i="12" s="1"/>
  <c r="AU43" i="12"/>
  <c r="BQ43" i="12" s="1"/>
  <c r="AT43" i="12"/>
  <c r="BP43" i="12" s="1"/>
  <c r="AX42" i="12"/>
  <c r="BT42" i="12" s="1"/>
  <c r="AW42" i="12"/>
  <c r="BS42" i="12" s="1"/>
  <c r="AV42" i="12"/>
  <c r="BR42" i="12" s="1"/>
  <c r="AU42" i="12"/>
  <c r="BQ42" i="12" s="1"/>
  <c r="AT42" i="12"/>
  <c r="BP42" i="12" s="1"/>
  <c r="AX41" i="12"/>
  <c r="BT41" i="12" s="1"/>
  <c r="AW41" i="12"/>
  <c r="BS41" i="12" s="1"/>
  <c r="AV41" i="12"/>
  <c r="BR41" i="12" s="1"/>
  <c r="AU41" i="12"/>
  <c r="BQ41" i="12" s="1"/>
  <c r="AT41" i="12"/>
  <c r="BP41" i="12" s="1"/>
  <c r="AX40" i="12"/>
  <c r="BT40" i="12" s="1"/>
  <c r="AW40" i="12"/>
  <c r="BS40" i="12" s="1"/>
  <c r="AV40" i="12"/>
  <c r="BR40" i="12" s="1"/>
  <c r="AU40" i="12"/>
  <c r="BQ40" i="12" s="1"/>
  <c r="AT40" i="12"/>
  <c r="BP40" i="12" s="1"/>
  <c r="AX39" i="12"/>
  <c r="BT39" i="12" s="1"/>
  <c r="AW39" i="12"/>
  <c r="BS39" i="12" s="1"/>
  <c r="AV39" i="12"/>
  <c r="BR39" i="12" s="1"/>
  <c r="AU39" i="12"/>
  <c r="BQ39" i="12" s="1"/>
  <c r="AT39" i="12"/>
  <c r="BP39" i="12" s="1"/>
  <c r="AX38" i="12"/>
  <c r="BT38" i="12" s="1"/>
  <c r="AW38" i="12"/>
  <c r="BS38" i="12" s="1"/>
  <c r="AV38" i="12"/>
  <c r="BR38" i="12" s="1"/>
  <c r="AU38" i="12"/>
  <c r="BQ38" i="12" s="1"/>
  <c r="AT38" i="12"/>
  <c r="BP38" i="12" s="1"/>
  <c r="AX37" i="12"/>
  <c r="BT37" i="12" s="1"/>
  <c r="AW37" i="12"/>
  <c r="BS37" i="12" s="1"/>
  <c r="AV37" i="12"/>
  <c r="BR37" i="12" s="1"/>
  <c r="AU37" i="12"/>
  <c r="BQ37" i="12" s="1"/>
  <c r="AT37" i="12"/>
  <c r="BP37" i="12" s="1"/>
  <c r="AX36" i="12"/>
  <c r="BT36" i="12" s="1"/>
  <c r="AW36" i="12"/>
  <c r="BS36" i="12" s="1"/>
  <c r="AV36" i="12"/>
  <c r="BR36" i="12" s="1"/>
  <c r="AU36" i="12"/>
  <c r="BQ36" i="12" s="1"/>
  <c r="AT36" i="12"/>
  <c r="BP36" i="12" s="1"/>
  <c r="AX35" i="12"/>
  <c r="BT35" i="12" s="1"/>
  <c r="AW35" i="12"/>
  <c r="BS35" i="12" s="1"/>
  <c r="AV35" i="12"/>
  <c r="BR35" i="12" s="1"/>
  <c r="AU35" i="12"/>
  <c r="BQ35" i="12" s="1"/>
  <c r="AT35" i="12"/>
  <c r="BP35" i="12" s="1"/>
  <c r="AX34" i="12"/>
  <c r="BT34" i="12" s="1"/>
  <c r="AW34" i="12"/>
  <c r="BS34" i="12" s="1"/>
  <c r="AV34" i="12"/>
  <c r="BR34" i="12" s="1"/>
  <c r="AU34" i="12"/>
  <c r="BQ34" i="12" s="1"/>
  <c r="AT34" i="12"/>
  <c r="BP34" i="12" s="1"/>
  <c r="AX33" i="12"/>
  <c r="BT33" i="12" s="1"/>
  <c r="AW33" i="12"/>
  <c r="BS33" i="12" s="1"/>
  <c r="AV33" i="12"/>
  <c r="BR33" i="12" s="1"/>
  <c r="AU33" i="12"/>
  <c r="BQ33" i="12" s="1"/>
  <c r="AT33" i="12"/>
  <c r="BP33" i="12" s="1"/>
  <c r="AX32" i="12"/>
  <c r="BT32" i="12" s="1"/>
  <c r="AW32" i="12"/>
  <c r="BS32" i="12" s="1"/>
  <c r="AV32" i="12"/>
  <c r="BR32" i="12" s="1"/>
  <c r="AU32" i="12"/>
  <c r="BQ32" i="12" s="1"/>
  <c r="AT32" i="12"/>
  <c r="BP32" i="12" s="1"/>
  <c r="AX31" i="12"/>
  <c r="BT31" i="12" s="1"/>
  <c r="AW31" i="12"/>
  <c r="BS31" i="12" s="1"/>
  <c r="AV31" i="12"/>
  <c r="BR31" i="12" s="1"/>
  <c r="AU31" i="12"/>
  <c r="BQ31" i="12" s="1"/>
  <c r="AT31" i="12"/>
  <c r="BP31" i="12" s="1"/>
  <c r="AX30" i="12"/>
  <c r="BT30" i="12" s="1"/>
  <c r="AW30" i="12"/>
  <c r="BS30" i="12" s="1"/>
  <c r="AV30" i="12"/>
  <c r="BR30" i="12" s="1"/>
  <c r="AU30" i="12"/>
  <c r="BQ30" i="12" s="1"/>
  <c r="AT30" i="12"/>
  <c r="BP30" i="12" s="1"/>
  <c r="AX29" i="12"/>
  <c r="BT29" i="12" s="1"/>
  <c r="AW29" i="12"/>
  <c r="BS29" i="12" s="1"/>
  <c r="AV29" i="12"/>
  <c r="BR29" i="12" s="1"/>
  <c r="AU29" i="12"/>
  <c r="BQ29" i="12" s="1"/>
  <c r="AT29" i="12"/>
  <c r="BP29" i="12" s="1"/>
  <c r="AX28" i="12"/>
  <c r="BT28" i="12" s="1"/>
  <c r="AW28" i="12"/>
  <c r="BS28" i="12" s="1"/>
  <c r="AV28" i="12"/>
  <c r="BR28" i="12" s="1"/>
  <c r="AU28" i="12"/>
  <c r="BQ28" i="12" s="1"/>
  <c r="AT28" i="12"/>
  <c r="BP28" i="12" s="1"/>
  <c r="AX27" i="12"/>
  <c r="BT27" i="12" s="1"/>
  <c r="AW27" i="12"/>
  <c r="BS27" i="12" s="1"/>
  <c r="AV27" i="12"/>
  <c r="BR27" i="12" s="1"/>
  <c r="AU27" i="12"/>
  <c r="BQ27" i="12" s="1"/>
  <c r="AT27" i="12"/>
  <c r="BP27" i="12" s="1"/>
  <c r="AX26" i="12"/>
  <c r="BT26" i="12" s="1"/>
  <c r="AW26" i="12"/>
  <c r="BS26" i="12" s="1"/>
  <c r="AV26" i="12"/>
  <c r="BR26" i="12" s="1"/>
  <c r="AU26" i="12"/>
  <c r="BQ26" i="12" s="1"/>
  <c r="AT26" i="12"/>
  <c r="BP26" i="12" s="1"/>
  <c r="AX25" i="12"/>
  <c r="BT25" i="12" s="1"/>
  <c r="AW25" i="12"/>
  <c r="BS25" i="12" s="1"/>
  <c r="AV25" i="12"/>
  <c r="BR25" i="12" s="1"/>
  <c r="AU25" i="12"/>
  <c r="BQ25" i="12" s="1"/>
  <c r="AT25" i="12"/>
  <c r="BP25" i="12" s="1"/>
  <c r="AX24" i="12"/>
  <c r="BT24" i="12" s="1"/>
  <c r="AW24" i="12"/>
  <c r="BS24" i="12" s="1"/>
  <c r="AV24" i="12"/>
  <c r="BR24" i="12" s="1"/>
  <c r="AU24" i="12"/>
  <c r="BQ24" i="12" s="1"/>
  <c r="AT24" i="12"/>
  <c r="BP24" i="12" s="1"/>
  <c r="AX23" i="12"/>
  <c r="BT23" i="12" s="1"/>
  <c r="AW23" i="12"/>
  <c r="BS23" i="12" s="1"/>
  <c r="AV23" i="12"/>
  <c r="BR23" i="12" s="1"/>
  <c r="AU23" i="12"/>
  <c r="BQ23" i="12" s="1"/>
  <c r="AT23" i="12"/>
  <c r="BP23" i="12" s="1"/>
  <c r="AX22" i="12"/>
  <c r="BT22" i="12" s="1"/>
  <c r="AW22" i="12"/>
  <c r="BS22" i="12" s="1"/>
  <c r="AV22" i="12"/>
  <c r="BR22" i="12" s="1"/>
  <c r="AU22" i="12"/>
  <c r="BQ22" i="12" s="1"/>
  <c r="AT22" i="12"/>
  <c r="BP22" i="12" s="1"/>
  <c r="AX21" i="12"/>
  <c r="BT21" i="12" s="1"/>
  <c r="AW21" i="12"/>
  <c r="BS21" i="12" s="1"/>
  <c r="AV21" i="12"/>
  <c r="BR21" i="12" s="1"/>
  <c r="AU21" i="12"/>
  <c r="BQ21" i="12" s="1"/>
  <c r="AT21" i="12"/>
  <c r="BP21" i="12" s="1"/>
  <c r="AX20" i="12"/>
  <c r="BT20" i="12" s="1"/>
  <c r="AW20" i="12"/>
  <c r="BS20" i="12" s="1"/>
  <c r="AV20" i="12"/>
  <c r="BR20" i="12" s="1"/>
  <c r="AU20" i="12"/>
  <c r="BQ20" i="12" s="1"/>
  <c r="AT20" i="12"/>
  <c r="BP20" i="12" s="1"/>
  <c r="AX19" i="12"/>
  <c r="BT19" i="12" s="1"/>
  <c r="AW19" i="12"/>
  <c r="BS19" i="12" s="1"/>
  <c r="AV19" i="12"/>
  <c r="BR19" i="12" s="1"/>
  <c r="AU19" i="12"/>
  <c r="BQ19" i="12" s="1"/>
  <c r="AT19" i="12"/>
  <c r="BP19" i="12" s="1"/>
  <c r="AX18" i="12"/>
  <c r="BT18" i="12" s="1"/>
  <c r="AW18" i="12"/>
  <c r="BS18" i="12" s="1"/>
  <c r="AV18" i="12"/>
  <c r="BR18" i="12" s="1"/>
  <c r="AU18" i="12"/>
  <c r="BQ18" i="12" s="1"/>
  <c r="AT18" i="12"/>
  <c r="BP18" i="12" s="1"/>
  <c r="AX17" i="12"/>
  <c r="BT17" i="12" s="1"/>
  <c r="AW17" i="12"/>
  <c r="BS17" i="12" s="1"/>
  <c r="AV17" i="12"/>
  <c r="BR17" i="12" s="1"/>
  <c r="AU17" i="12"/>
  <c r="BQ17" i="12" s="1"/>
  <c r="AT17" i="12"/>
  <c r="BP17" i="12" s="1"/>
  <c r="AX16" i="12"/>
  <c r="BT16" i="12" s="1"/>
  <c r="AW16" i="12"/>
  <c r="BS16" i="12" s="1"/>
  <c r="AV16" i="12"/>
  <c r="BR16" i="12" s="1"/>
  <c r="AU16" i="12"/>
  <c r="BQ16" i="12" s="1"/>
  <c r="AT16" i="12"/>
  <c r="BP16" i="12" s="1"/>
  <c r="AX15" i="12"/>
  <c r="BT15" i="12" s="1"/>
  <c r="AW15" i="12"/>
  <c r="BS15" i="12" s="1"/>
  <c r="AV15" i="12"/>
  <c r="BR15" i="12" s="1"/>
  <c r="AU15" i="12"/>
  <c r="BQ15" i="12" s="1"/>
  <c r="AT15" i="12"/>
  <c r="BP15" i="12" s="1"/>
  <c r="AX14" i="12"/>
  <c r="BT14" i="12" s="1"/>
  <c r="AW14" i="12"/>
  <c r="BS14" i="12" s="1"/>
  <c r="AV14" i="12"/>
  <c r="BR14" i="12" s="1"/>
  <c r="AU14" i="12"/>
  <c r="BQ14" i="12" s="1"/>
  <c r="AT14" i="12"/>
  <c r="BP14" i="12" s="1"/>
  <c r="AX13" i="12"/>
  <c r="BT13" i="12" s="1"/>
  <c r="AW13" i="12"/>
  <c r="BS13" i="12" s="1"/>
  <c r="AV13" i="12"/>
  <c r="BR13" i="12" s="1"/>
  <c r="AU13" i="12"/>
  <c r="BQ13" i="12" s="1"/>
  <c r="AT13" i="12"/>
  <c r="BP13" i="12" s="1"/>
  <c r="AX12" i="12"/>
  <c r="BT12" i="12" s="1"/>
  <c r="AW12" i="12"/>
  <c r="BS12" i="12" s="1"/>
  <c r="AV12" i="12"/>
  <c r="BR12" i="12" s="1"/>
  <c r="AU12" i="12"/>
  <c r="BQ12" i="12" s="1"/>
  <c r="AT12" i="12"/>
  <c r="BP12" i="12" s="1"/>
  <c r="AX11" i="12"/>
  <c r="BT11" i="12" s="1"/>
  <c r="AW11" i="12"/>
  <c r="BS11" i="12" s="1"/>
  <c r="AV11" i="12"/>
  <c r="BR11" i="12" s="1"/>
  <c r="AU11" i="12"/>
  <c r="BQ11" i="12" s="1"/>
  <c r="AT11" i="12"/>
  <c r="BP11" i="12" s="1"/>
  <c r="AX10" i="12"/>
  <c r="BT10" i="12" s="1"/>
  <c r="AW10" i="12"/>
  <c r="BS10" i="12" s="1"/>
  <c r="AV10" i="12"/>
  <c r="BR10" i="12" s="1"/>
  <c r="AU10" i="12"/>
  <c r="BQ10" i="12" s="1"/>
  <c r="AT10" i="12"/>
  <c r="BP10" i="12" s="1"/>
  <c r="AX9" i="12"/>
  <c r="BT9" i="12" s="1"/>
  <c r="AW9" i="12"/>
  <c r="BS9" i="12" s="1"/>
  <c r="AV9" i="12"/>
  <c r="BR9" i="12" s="1"/>
  <c r="AU9" i="12"/>
  <c r="BQ9" i="12" s="1"/>
  <c r="AT9" i="12"/>
  <c r="BP9" i="12" s="1"/>
  <c r="AX8" i="12"/>
  <c r="BT8" i="12" s="1"/>
  <c r="AW8" i="12"/>
  <c r="BS8" i="12" s="1"/>
  <c r="AV8" i="12"/>
  <c r="BR8" i="12" s="1"/>
  <c r="AU8" i="12"/>
  <c r="BQ8" i="12" s="1"/>
  <c r="AT8" i="12"/>
  <c r="BP8" i="12" s="1"/>
  <c r="AX7" i="12"/>
  <c r="BT7" i="12" s="1"/>
  <c r="AW7" i="12"/>
  <c r="BS7" i="12" s="1"/>
  <c r="AV7" i="12"/>
  <c r="BR7" i="12" s="1"/>
  <c r="AU7" i="12"/>
  <c r="BQ7" i="12" s="1"/>
  <c r="AT7" i="12"/>
  <c r="AX6" i="12"/>
  <c r="BT6" i="12" s="1"/>
  <c r="AW6" i="12"/>
  <c r="BS6" i="12" s="1"/>
  <c r="AV6" i="12"/>
  <c r="BR6" i="12" s="1"/>
  <c r="AU6" i="12"/>
  <c r="BQ6" i="12" s="1"/>
  <c r="AT6" i="12"/>
  <c r="BP6" i="12" s="1"/>
  <c r="AX5" i="12"/>
  <c r="AW5" i="12"/>
  <c r="AV5" i="12"/>
  <c r="AU5" i="12"/>
  <c r="AQ51" i="6" l="1"/>
  <c r="AT51" i="6" s="1"/>
  <c r="AQ49" i="6"/>
  <c r="BC29" i="6"/>
  <c r="BF29" i="6" s="1"/>
  <c r="AF50" i="6"/>
  <c r="AR29" i="6"/>
  <c r="AT53" i="12"/>
  <c r="AT29" i="6"/>
  <c r="AE29" i="6"/>
  <c r="AH29" i="6" s="1"/>
  <c r="BC49" i="6"/>
  <c r="BF49" i="6" s="1"/>
  <c r="AF51" i="6"/>
  <c r="BD50" i="6"/>
  <c r="AT49" i="6"/>
  <c r="BC51" i="6"/>
  <c r="BF51" i="6" s="1"/>
  <c r="AQ50" i="6"/>
  <c r="AE49" i="6"/>
  <c r="AH49" i="6" s="1"/>
  <c r="BE9" i="6"/>
  <c r="AS14" i="6"/>
  <c r="BE14" i="6"/>
  <c r="AS9" i="6"/>
  <c r="BE59" i="6"/>
  <c r="S12" i="6"/>
  <c r="AS59" i="6"/>
  <c r="AG14" i="6"/>
  <c r="AG9" i="6"/>
  <c r="AG59" i="6"/>
  <c r="Z50" i="6"/>
  <c r="AA50" i="6" s="1"/>
  <c r="Z49" i="6"/>
  <c r="AA49" i="6" s="1"/>
  <c r="V51" i="6"/>
  <c r="V29" i="6"/>
  <c r="U9" i="6"/>
  <c r="S11" i="6"/>
  <c r="V23" i="6"/>
  <c r="V64" i="6"/>
  <c r="V24" i="6"/>
  <c r="U14" i="6"/>
  <c r="U59" i="6"/>
  <c r="K50" i="6"/>
  <c r="N50" i="6" s="1"/>
  <c r="K29" i="6"/>
  <c r="N29" i="6" s="1"/>
  <c r="K49" i="6"/>
  <c r="N49" i="6" s="1"/>
  <c r="K51" i="6"/>
  <c r="N51" i="6" s="1"/>
  <c r="Y9" i="9"/>
  <c r="Y43" i="9"/>
  <c r="BQ53" i="12"/>
  <c r="BT53" i="12"/>
  <c r="AT49" i="12"/>
  <c r="I62" i="12" s="1"/>
  <c r="BP7" i="12"/>
  <c r="BP49" i="12" s="1"/>
  <c r="AU53" i="12"/>
  <c r="AX53" i="12"/>
  <c r="AV53" i="12"/>
  <c r="AW53" i="12"/>
  <c r="AU49" i="12"/>
  <c r="J62" i="12" s="1"/>
  <c r="BP50" i="12"/>
  <c r="BP53" i="12" s="1"/>
  <c r="AV49" i="12"/>
  <c r="K62" i="12" s="1"/>
  <c r="BR5" i="12"/>
  <c r="BR49" i="12" s="1"/>
  <c r="BQ5" i="12"/>
  <c r="BQ49" i="12" s="1"/>
  <c r="AW49" i="12"/>
  <c r="L62" i="12" s="1"/>
  <c r="BS5" i="12"/>
  <c r="BS49" i="12" s="1"/>
  <c r="BR50" i="12"/>
  <c r="BR53" i="12" s="1"/>
  <c r="AX49" i="12"/>
  <c r="M62" i="12" s="1"/>
  <c r="BT5" i="12"/>
  <c r="BT49" i="12" s="1"/>
  <c r="BS50" i="12"/>
  <c r="BS53" i="12" s="1"/>
  <c r="AX51" i="6" l="1"/>
  <c r="AY51" i="6" s="1"/>
  <c r="AX29" i="6"/>
  <c r="AY29" i="6" s="1"/>
  <c r="AL29" i="6"/>
  <c r="AM29" i="6" s="1"/>
  <c r="AX49" i="6"/>
  <c r="AY49" i="6" s="1"/>
  <c r="AX50" i="6"/>
  <c r="AY50" i="6" s="1"/>
  <c r="AT50" i="6"/>
  <c r="AL51" i="6"/>
  <c r="AM51" i="6" s="1"/>
  <c r="AL50" i="6"/>
  <c r="AM50" i="6" s="1"/>
  <c r="M49" i="6"/>
  <c r="M50" i="6"/>
  <c r="M29" i="6"/>
  <c r="AL49" i="6"/>
  <c r="AM49" i="6" s="1"/>
  <c r="M51" i="6"/>
  <c r="H49" i="12" l="1"/>
  <c r="H61" i="12" s="1"/>
  <c r="S49" i="12"/>
  <c r="H63" i="12" s="1"/>
  <c r="AD52" i="12" l="1"/>
  <c r="AC52" i="12"/>
  <c r="AB52" i="12"/>
  <c r="AA52" i="12"/>
  <c r="Z52" i="12"/>
  <c r="AD51" i="12"/>
  <c r="AC51" i="12"/>
  <c r="AB51" i="12"/>
  <c r="AA51" i="12"/>
  <c r="Z51" i="12"/>
  <c r="AD50" i="12"/>
  <c r="AC50" i="12"/>
  <c r="AB50" i="12"/>
  <c r="AA50" i="12"/>
  <c r="Z50" i="12"/>
  <c r="Z53" i="12" l="1"/>
  <c r="Z49" i="12"/>
  <c r="AD53" i="12"/>
  <c r="AC53" i="12"/>
  <c r="AA49" i="12"/>
  <c r="AB49" i="12"/>
  <c r="AC49" i="12"/>
  <c r="AD49" i="12"/>
  <c r="AB53" i="12"/>
  <c r="AA53" i="12"/>
  <c r="AS45" i="12" l="1"/>
  <c r="AR45" i="12"/>
  <c r="AQ45" i="12"/>
  <c r="AP45" i="12"/>
  <c r="AO45" i="12"/>
  <c r="AL45" i="12"/>
  <c r="AS46" i="12"/>
  <c r="AR46" i="12"/>
  <c r="AQ46" i="12"/>
  <c r="AP46" i="12"/>
  <c r="AO46" i="12"/>
  <c r="AL46" i="12"/>
  <c r="AS43" i="12"/>
  <c r="AR43" i="12"/>
  <c r="AQ43" i="12"/>
  <c r="AP43" i="12"/>
  <c r="AO43" i="12"/>
  <c r="AL43" i="12"/>
  <c r="AS40" i="12"/>
  <c r="AR40" i="12"/>
  <c r="AQ40" i="12"/>
  <c r="AP40" i="12"/>
  <c r="AO40" i="12"/>
  <c r="AL40" i="12"/>
  <c r="AS39" i="12"/>
  <c r="AR39" i="12"/>
  <c r="AQ39" i="12"/>
  <c r="AP39" i="12"/>
  <c r="AO39" i="12"/>
  <c r="AL39" i="12"/>
  <c r="AS36" i="12"/>
  <c r="AS37" i="12"/>
  <c r="AR37" i="12"/>
  <c r="AQ37" i="12"/>
  <c r="AP37" i="12"/>
  <c r="AO37" i="12"/>
  <c r="AL37" i="12"/>
  <c r="AR36" i="12"/>
  <c r="AQ36" i="12"/>
  <c r="AP36" i="12"/>
  <c r="AO36" i="12"/>
  <c r="AL36" i="12"/>
  <c r="AS35" i="12"/>
  <c r="AR35" i="12"/>
  <c r="AQ35" i="12"/>
  <c r="AP35" i="12"/>
  <c r="AO35" i="12"/>
  <c r="AL35" i="12"/>
  <c r="AS34" i="12"/>
  <c r="AR34" i="12"/>
  <c r="AQ34" i="12"/>
  <c r="AP34" i="12"/>
  <c r="AO34" i="12"/>
  <c r="AL34" i="12"/>
  <c r="AS32" i="12"/>
  <c r="AR32" i="12"/>
  <c r="AQ32" i="12"/>
  <c r="AP32" i="12"/>
  <c r="AO32" i="12"/>
  <c r="AL32" i="12"/>
  <c r="AL29" i="12"/>
  <c r="AS29" i="12"/>
  <c r="AR29" i="12"/>
  <c r="AQ29" i="12"/>
  <c r="AP29" i="12"/>
  <c r="AO29" i="12"/>
  <c r="AS28" i="12"/>
  <c r="AR28" i="12"/>
  <c r="AQ28" i="12"/>
  <c r="AP28" i="12"/>
  <c r="AO28" i="12"/>
  <c r="AL28" i="12"/>
  <c r="AS27" i="12"/>
  <c r="AR27" i="12"/>
  <c r="AQ27" i="12"/>
  <c r="AP27" i="12"/>
  <c r="AO27" i="12"/>
  <c r="AL27" i="12"/>
  <c r="AS26" i="12"/>
  <c r="AR26" i="12"/>
  <c r="AQ26" i="12"/>
  <c r="AP26" i="12"/>
  <c r="AO26" i="12"/>
  <c r="AL26" i="12"/>
  <c r="AS25" i="12"/>
  <c r="AR25" i="12"/>
  <c r="AQ25" i="12"/>
  <c r="AP25" i="12"/>
  <c r="AO25" i="12"/>
  <c r="AL25" i="12"/>
  <c r="AS23" i="12"/>
  <c r="AR23" i="12"/>
  <c r="AQ23" i="12"/>
  <c r="AP23" i="12"/>
  <c r="AO23" i="12"/>
  <c r="AL23" i="12"/>
  <c r="AS21" i="12"/>
  <c r="AR21" i="12"/>
  <c r="AQ21" i="12"/>
  <c r="AP21" i="12"/>
  <c r="AO21" i="12"/>
  <c r="AL21" i="12"/>
  <c r="AS22" i="12"/>
  <c r="AR22" i="12"/>
  <c r="AQ22" i="12"/>
  <c r="AP22" i="12"/>
  <c r="AO22" i="12"/>
  <c r="AL22" i="12"/>
  <c r="AO4" i="12"/>
  <c r="AP4" i="12"/>
  <c r="AQ4" i="12"/>
  <c r="AR4" i="12"/>
  <c r="AS4" i="12"/>
  <c r="AZ4" i="12"/>
  <c r="BA4" i="12"/>
  <c r="BB4" i="12"/>
  <c r="BC4" i="12"/>
  <c r="BD4" i="12"/>
  <c r="BB68" i="6"/>
  <c r="AW68" i="6"/>
  <c r="BA67" i="6"/>
  <c r="BA66" i="6"/>
  <c r="BA65" i="6"/>
  <c r="BA64" i="6"/>
  <c r="BA61" i="6"/>
  <c r="AV61" i="6"/>
  <c r="BB58" i="6"/>
  <c r="AW58" i="6"/>
  <c r="BA57" i="6"/>
  <c r="BA56" i="6"/>
  <c r="BA55" i="6"/>
  <c r="BA54" i="6"/>
  <c r="AV53" i="6"/>
  <c r="BB52" i="6"/>
  <c r="AW52" i="6"/>
  <c r="BA43" i="6"/>
  <c r="AV42" i="6"/>
  <c r="BB41" i="6"/>
  <c r="AW41" i="6"/>
  <c r="BA40" i="6"/>
  <c r="BA39" i="6"/>
  <c r="BA38" i="6"/>
  <c r="BA37" i="6"/>
  <c r="BA34" i="6"/>
  <c r="BA32" i="6"/>
  <c r="AV31" i="6"/>
  <c r="BA28" i="6"/>
  <c r="BA27" i="6"/>
  <c r="BA26" i="6"/>
  <c r="BA25" i="6"/>
  <c r="BA24" i="6"/>
  <c r="BA23" i="6"/>
  <c r="AV20" i="6"/>
  <c r="BA17" i="6"/>
  <c r="AV17" i="6"/>
  <c r="BC13" i="6"/>
  <c r="BB13" i="6"/>
  <c r="BA13" i="6"/>
  <c r="AY13" i="6"/>
  <c r="AX13" i="6"/>
  <c r="AW13" i="6"/>
  <c r="BB12" i="6"/>
  <c r="AW12" i="6"/>
  <c r="BB11" i="6"/>
  <c r="AW11" i="6"/>
  <c r="BB10" i="6"/>
  <c r="AW10" i="6"/>
  <c r="D19" i="10"/>
  <c r="AO40" i="6"/>
  <c r="AC40" i="6"/>
  <c r="L40" i="6"/>
  <c r="L38" i="6"/>
  <c r="AC38" i="6"/>
  <c r="AO38" i="6"/>
  <c r="AO28" i="6"/>
  <c r="AC28" i="6"/>
  <c r="L28" i="6"/>
  <c r="AO27" i="6"/>
  <c r="AC27" i="6"/>
  <c r="L27" i="6"/>
  <c r="Q25" i="10"/>
  <c r="Q2" i="10" s="1"/>
  <c r="F25" i="10"/>
  <c r="F2" i="10" s="1"/>
  <c r="AE1" i="10"/>
  <c r="AC1" i="10"/>
  <c r="Z1" i="10"/>
  <c r="X1" i="10"/>
  <c r="U1" i="10"/>
  <c r="S1" i="10"/>
  <c r="E22" i="10"/>
  <c r="D22" i="10"/>
  <c r="E21" i="10"/>
  <c r="D21" i="10"/>
  <c r="E20" i="10"/>
  <c r="D20" i="10"/>
  <c r="E19" i="10"/>
  <c r="C36" i="10"/>
  <c r="C35" i="10"/>
  <c r="C34" i="10"/>
  <c r="C33" i="10"/>
  <c r="F41" i="10"/>
  <c r="F40" i="10"/>
  <c r="F39" i="10"/>
  <c r="F38" i="10"/>
  <c r="E41" i="10"/>
  <c r="D41" i="10"/>
  <c r="E40" i="10"/>
  <c r="D40" i="10"/>
  <c r="E39" i="10"/>
  <c r="D39" i="10"/>
  <c r="E38" i="10"/>
  <c r="D38" i="10"/>
  <c r="AC41" i="10"/>
  <c r="AB41" i="10"/>
  <c r="AC40" i="10"/>
  <c r="AB40" i="10"/>
  <c r="AC39" i="10"/>
  <c r="AB39" i="10"/>
  <c r="AC38" i="10"/>
  <c r="AB38" i="10"/>
  <c r="X41" i="10"/>
  <c r="W41" i="10"/>
  <c r="X40" i="10"/>
  <c r="W40" i="10"/>
  <c r="X39" i="10"/>
  <c r="W39" i="10"/>
  <c r="X38" i="10"/>
  <c r="W38" i="10"/>
  <c r="S41" i="10"/>
  <c r="R41" i="10"/>
  <c r="S40" i="10"/>
  <c r="R40" i="10"/>
  <c r="S39" i="10"/>
  <c r="R39" i="10"/>
  <c r="S38" i="10"/>
  <c r="R38" i="10"/>
  <c r="Q41" i="10"/>
  <c r="Q40" i="10"/>
  <c r="Q39" i="10"/>
  <c r="Q38" i="10"/>
  <c r="AR8" i="9"/>
  <c r="AQ8" i="9"/>
  <c r="AS7" i="9"/>
  <c r="AR7" i="9"/>
  <c r="AQ7" i="9"/>
  <c r="AP7" i="9"/>
  <c r="AR6" i="9"/>
  <c r="AQ6" i="9"/>
  <c r="AR5" i="9"/>
  <c r="AQ5" i="9"/>
  <c r="AL8" i="9"/>
  <c r="AN7" i="9"/>
  <c r="AM7" i="9"/>
  <c r="AL7" i="9"/>
  <c r="AL6" i="9"/>
  <c r="AL5" i="9"/>
  <c r="AH8" i="9"/>
  <c r="AG8" i="9"/>
  <c r="AI7" i="9"/>
  <c r="AH7" i="9"/>
  <c r="AG7" i="9"/>
  <c r="AF7" i="9"/>
  <c r="AH6" i="9"/>
  <c r="AG6" i="9"/>
  <c r="AH5" i="9"/>
  <c r="AG5" i="9"/>
  <c r="AB8" i="9"/>
  <c r="AD7" i="9"/>
  <c r="AC7" i="9"/>
  <c r="AB7" i="9"/>
  <c r="AB6" i="9"/>
  <c r="AB5" i="9"/>
  <c r="V8" i="9"/>
  <c r="U8" i="9"/>
  <c r="W7" i="9"/>
  <c r="V7" i="9"/>
  <c r="U7" i="9"/>
  <c r="V6" i="9"/>
  <c r="U6" i="9"/>
  <c r="V5" i="9"/>
  <c r="U5" i="9"/>
  <c r="I7" i="9"/>
  <c r="H7" i="9"/>
  <c r="G7" i="9"/>
  <c r="AF41" i="9"/>
  <c r="AJ41" i="9" s="1"/>
  <c r="AF40" i="9"/>
  <c r="AJ40" i="9" s="1"/>
  <c r="AF39" i="9"/>
  <c r="AJ39" i="9" s="1"/>
  <c r="AF38" i="9"/>
  <c r="AJ38" i="9" s="1"/>
  <c r="AF37" i="9"/>
  <c r="AJ37" i="9" s="1"/>
  <c r="AF36" i="9"/>
  <c r="AJ36" i="9" s="1"/>
  <c r="AF34" i="9"/>
  <c r="AJ34" i="9" s="1"/>
  <c r="AF33" i="9"/>
  <c r="AJ33" i="9" s="1"/>
  <c r="AF32" i="9"/>
  <c r="AJ32" i="9" s="1"/>
  <c r="AF31" i="9"/>
  <c r="AJ31" i="9" s="1"/>
  <c r="AF30" i="9"/>
  <c r="AJ30" i="9" s="1"/>
  <c r="AF29" i="9"/>
  <c r="AJ29" i="9" s="1"/>
  <c r="AF27" i="9"/>
  <c r="AJ27" i="9" s="1"/>
  <c r="AF26" i="9"/>
  <c r="AJ26" i="9" s="1"/>
  <c r="AF25" i="9"/>
  <c r="AJ25" i="9" s="1"/>
  <c r="AF24" i="9"/>
  <c r="AJ24" i="9" s="1"/>
  <c r="AF23" i="9"/>
  <c r="AJ23" i="9" s="1"/>
  <c r="AF22" i="9"/>
  <c r="AJ22" i="9" s="1"/>
  <c r="AF20" i="9"/>
  <c r="AJ20" i="9" s="1"/>
  <c r="AF19" i="9"/>
  <c r="AJ19" i="9" s="1"/>
  <c r="AF18" i="9"/>
  <c r="AJ18" i="9" s="1"/>
  <c r="AF17" i="9"/>
  <c r="AJ17" i="9" s="1"/>
  <c r="AF16" i="9"/>
  <c r="AJ16" i="9" s="1"/>
  <c r="AF15" i="9"/>
  <c r="AJ15" i="9" s="1"/>
  <c r="AL28" i="9"/>
  <c r="AL35" i="9"/>
  <c r="AL42" i="9"/>
  <c r="AB42" i="9"/>
  <c r="AB35" i="9"/>
  <c r="AB28" i="9"/>
  <c r="AB21" i="9"/>
  <c r="AL21" i="9"/>
  <c r="AP41" i="9"/>
  <c r="AT41" i="9" s="1"/>
  <c r="AP40" i="9"/>
  <c r="AT40" i="9" s="1"/>
  <c r="AP39" i="9"/>
  <c r="AT39" i="9" s="1"/>
  <c r="AP38" i="9"/>
  <c r="AT38" i="9" s="1"/>
  <c r="AP37" i="9"/>
  <c r="AT37" i="9" s="1"/>
  <c r="AP36" i="9"/>
  <c r="AT36" i="9" s="1"/>
  <c r="AP34" i="9"/>
  <c r="AT34" i="9" s="1"/>
  <c r="AP33" i="9"/>
  <c r="AT33" i="9" s="1"/>
  <c r="AP32" i="9"/>
  <c r="AT32" i="9" s="1"/>
  <c r="AP31" i="9"/>
  <c r="AT31" i="9" s="1"/>
  <c r="AP30" i="9"/>
  <c r="AT30" i="9" s="1"/>
  <c r="AP29" i="9"/>
  <c r="AT29" i="9" s="1"/>
  <c r="AP27" i="9"/>
  <c r="AT27" i="9" s="1"/>
  <c r="AP26" i="9"/>
  <c r="AT26" i="9" s="1"/>
  <c r="AP25" i="9"/>
  <c r="AT25" i="9" s="1"/>
  <c r="AP24" i="9"/>
  <c r="AT24" i="9" s="1"/>
  <c r="AP23" i="9"/>
  <c r="AT23" i="9" s="1"/>
  <c r="AP22" i="9"/>
  <c r="AT22" i="9" s="1"/>
  <c r="AP20" i="9"/>
  <c r="AT20" i="9" s="1"/>
  <c r="AP19" i="9"/>
  <c r="AT19" i="9" s="1"/>
  <c r="AP18" i="9"/>
  <c r="AT18" i="9" s="1"/>
  <c r="AP17" i="9"/>
  <c r="AT17" i="9" s="1"/>
  <c r="AP16" i="9"/>
  <c r="AT16" i="9" s="1"/>
  <c r="AP15" i="9"/>
  <c r="AS15" i="9" s="1"/>
  <c r="F12" i="9"/>
  <c r="Q17" i="6"/>
  <c r="F17" i="6"/>
  <c r="F61" i="6"/>
  <c r="Q61" i="6"/>
  <c r="X61" i="6"/>
  <c r="X17" i="6"/>
  <c r="AC17" i="6"/>
  <c r="V25" i="10" s="1"/>
  <c r="V2" i="10" s="1"/>
  <c r="AC61" i="6"/>
  <c r="AJ61" i="6"/>
  <c r="AO61" i="6"/>
  <c r="AO17" i="6"/>
  <c r="AA25" i="10" s="1"/>
  <c r="AA2" i="10" s="1"/>
  <c r="AJ17" i="6"/>
  <c r="AQ13" i="6"/>
  <c r="AD22" i="10" s="1"/>
  <c r="AC22" i="10"/>
  <c r="AP13" i="6"/>
  <c r="AO13" i="6"/>
  <c r="AA22" i="10" s="1"/>
  <c r="AC21" i="10"/>
  <c r="AP12" i="6"/>
  <c r="AC20" i="10"/>
  <c r="AP11" i="6"/>
  <c r="AC19" i="10"/>
  <c r="AP10" i="6"/>
  <c r="AM13" i="6"/>
  <c r="AL13" i="6"/>
  <c r="AK13" i="6"/>
  <c r="AK12" i="6"/>
  <c r="AK11" i="6"/>
  <c r="AK10" i="6"/>
  <c r="AE13" i="6"/>
  <c r="Y22" i="10" s="1"/>
  <c r="X22" i="10"/>
  <c r="AD13" i="6"/>
  <c r="AC13" i="6"/>
  <c r="V22" i="10" s="1"/>
  <c r="X21" i="10"/>
  <c r="AD12" i="6"/>
  <c r="X20" i="10"/>
  <c r="AD11" i="6"/>
  <c r="X19" i="10"/>
  <c r="AD10" i="6"/>
  <c r="AA13" i="6"/>
  <c r="Z13" i="6"/>
  <c r="Y13" i="6"/>
  <c r="Y12" i="6"/>
  <c r="Y11" i="6"/>
  <c r="Y10" i="6"/>
  <c r="T22" i="10"/>
  <c r="S22" i="10"/>
  <c r="R13" i="6"/>
  <c r="Q13" i="6"/>
  <c r="Q22" i="10" s="1"/>
  <c r="S21" i="10"/>
  <c r="R12" i="6"/>
  <c r="Q12" i="6"/>
  <c r="Q21" i="10" s="1"/>
  <c r="S20" i="10"/>
  <c r="R11" i="6"/>
  <c r="Q11" i="6"/>
  <c r="Q20" i="10" s="1"/>
  <c r="S19" i="10"/>
  <c r="R10" i="6"/>
  <c r="Q10" i="6"/>
  <c r="Q19" i="10" s="1"/>
  <c r="M13" i="6"/>
  <c r="O22" i="10" s="1"/>
  <c r="N22" i="10"/>
  <c r="L13" i="6"/>
  <c r="K13" i="6"/>
  <c r="L22" i="10" s="1"/>
  <c r="F13" i="6"/>
  <c r="F22" i="10" s="1"/>
  <c r="F12" i="6"/>
  <c r="F21" i="10" s="1"/>
  <c r="F11" i="6"/>
  <c r="F20" i="10" s="1"/>
  <c r="F19" i="10"/>
  <c r="AD17" i="10"/>
  <c r="AC17" i="10"/>
  <c r="AA17" i="10"/>
  <c r="AC16" i="10"/>
  <c r="AC15" i="10"/>
  <c r="AC14" i="10"/>
  <c r="Y17" i="10"/>
  <c r="X17" i="10"/>
  <c r="V17" i="10"/>
  <c r="X16" i="10"/>
  <c r="X15" i="10"/>
  <c r="X14" i="10"/>
  <c r="T17" i="10"/>
  <c r="S17" i="10"/>
  <c r="Q17" i="10"/>
  <c r="S16" i="10"/>
  <c r="Q16" i="10"/>
  <c r="S15" i="10"/>
  <c r="Q15" i="10"/>
  <c r="S14" i="10"/>
  <c r="Q14" i="10"/>
  <c r="M8" i="6"/>
  <c r="L8" i="6"/>
  <c r="K8" i="6"/>
  <c r="X5" i="9" l="1"/>
  <c r="BD8" i="6"/>
  <c r="BO36" i="12"/>
  <c r="AF38" i="6"/>
  <c r="AE38" i="6"/>
  <c r="AH38" i="6" s="1"/>
  <c r="BD32" i="6"/>
  <c r="BC32" i="6"/>
  <c r="BF32" i="6" s="1"/>
  <c r="AB17" i="10"/>
  <c r="AE17" i="10" s="1"/>
  <c r="AR8" i="6"/>
  <c r="BC34" i="6"/>
  <c r="BF34" i="6" s="1"/>
  <c r="BD34" i="6"/>
  <c r="BC37" i="6"/>
  <c r="BF37" i="6" s="1"/>
  <c r="BD37" i="6"/>
  <c r="BD54" i="6"/>
  <c r="BC54" i="6"/>
  <c r="BF54" i="6" s="1"/>
  <c r="AE40" i="6"/>
  <c r="AH40" i="6" s="1"/>
  <c r="AF40" i="6"/>
  <c r="BD38" i="6"/>
  <c r="BC38" i="6"/>
  <c r="BF38" i="6" s="1"/>
  <c r="BD55" i="6"/>
  <c r="BC55" i="6"/>
  <c r="BF55" i="6" s="1"/>
  <c r="W19" i="10"/>
  <c r="AR40" i="6"/>
  <c r="AQ40" i="6"/>
  <c r="BC39" i="6"/>
  <c r="BF39" i="6" s="1"/>
  <c r="BD39" i="6"/>
  <c r="BD56" i="6"/>
  <c r="BC56" i="6"/>
  <c r="BF56" i="6" s="1"/>
  <c r="BD23" i="6"/>
  <c r="BC23" i="6"/>
  <c r="BF23" i="6" s="1"/>
  <c r="BD40" i="6"/>
  <c r="BC40" i="6"/>
  <c r="BF40" i="6" s="1"/>
  <c r="BC57" i="6"/>
  <c r="BF57" i="6" s="1"/>
  <c r="BD57" i="6"/>
  <c r="W14" i="10"/>
  <c r="W20" i="10"/>
  <c r="AB19" i="10"/>
  <c r="BD24" i="6"/>
  <c r="BC24" i="6"/>
  <c r="BF24" i="6" s="1"/>
  <c r="AE27" i="6"/>
  <c r="AH27" i="6" s="1"/>
  <c r="AF27" i="6"/>
  <c r="BD25" i="6"/>
  <c r="BC25" i="6"/>
  <c r="BF25" i="6" s="1"/>
  <c r="W15" i="10"/>
  <c r="AB14" i="10"/>
  <c r="W21" i="10"/>
  <c r="AB20" i="10"/>
  <c r="AR27" i="6"/>
  <c r="AQ27" i="6"/>
  <c r="BD26" i="6"/>
  <c r="BC26" i="6"/>
  <c r="BF26" i="6" s="1"/>
  <c r="BC27" i="6"/>
  <c r="BF27" i="6" s="1"/>
  <c r="BD27" i="6"/>
  <c r="W16" i="10"/>
  <c r="AB15" i="10"/>
  <c r="AB21" i="10"/>
  <c r="AE28" i="6"/>
  <c r="AH28" i="6" s="1"/>
  <c r="AF28" i="6"/>
  <c r="BC28" i="6"/>
  <c r="BF28" i="6" s="1"/>
  <c r="BD28" i="6"/>
  <c r="BD64" i="6"/>
  <c r="BC64" i="6"/>
  <c r="BF64" i="6" s="1"/>
  <c r="W22" i="10"/>
  <c r="Z22" i="10" s="1"/>
  <c r="AF13" i="6"/>
  <c r="AQ28" i="6"/>
  <c r="AR28" i="6"/>
  <c r="BC65" i="6"/>
  <c r="BF65" i="6" s="1"/>
  <c r="BD65" i="6"/>
  <c r="AB16" i="10"/>
  <c r="BC43" i="6"/>
  <c r="BF43" i="6" s="1"/>
  <c r="BF52" i="6" s="1"/>
  <c r="BD43" i="6"/>
  <c r="BD66" i="6"/>
  <c r="BC66" i="6"/>
  <c r="BF66" i="6" s="1"/>
  <c r="W17" i="10"/>
  <c r="Z17" i="10" s="1"/>
  <c r="AF8" i="6"/>
  <c r="AB22" i="10"/>
  <c r="AE22" i="10" s="1"/>
  <c r="AR13" i="6"/>
  <c r="AR38" i="6"/>
  <c r="AQ38" i="6"/>
  <c r="M38" i="6" s="1"/>
  <c r="BD13" i="6"/>
  <c r="BC67" i="6"/>
  <c r="BF67" i="6" s="1"/>
  <c r="BD67" i="6"/>
  <c r="BC12" i="6"/>
  <c r="BF12" i="6"/>
  <c r="R19" i="10"/>
  <c r="U19" i="10" s="1"/>
  <c r="T10" i="6"/>
  <c r="R14" i="10"/>
  <c r="U14" i="10" s="1"/>
  <c r="R20" i="10"/>
  <c r="U20" i="10" s="1"/>
  <c r="T11" i="6"/>
  <c r="R15" i="10"/>
  <c r="U15" i="10" s="1"/>
  <c r="T6" i="6"/>
  <c r="R21" i="10"/>
  <c r="U21" i="10" s="1"/>
  <c r="T12" i="6"/>
  <c r="R16" i="10"/>
  <c r="U16" i="10" s="1"/>
  <c r="T7" i="6"/>
  <c r="R22" i="10"/>
  <c r="U22" i="10" s="1"/>
  <c r="T13" i="6"/>
  <c r="R17" i="10"/>
  <c r="U17" i="10" s="1"/>
  <c r="T8" i="6"/>
  <c r="Z27" i="6"/>
  <c r="AA27" i="6" s="1"/>
  <c r="Z40" i="6"/>
  <c r="AA40" i="6" s="1"/>
  <c r="Z28" i="6"/>
  <c r="AA28" i="6" s="1"/>
  <c r="BA68" i="6"/>
  <c r="N8" i="6"/>
  <c r="BA10" i="6"/>
  <c r="BD10" i="6" s="1"/>
  <c r="AW59" i="6"/>
  <c r="BB14" i="6"/>
  <c r="BA11" i="6"/>
  <c r="BD11" i="6" s="1"/>
  <c r="M22" i="10"/>
  <c r="N13" i="6"/>
  <c r="BD7" i="6"/>
  <c r="BA52" i="6"/>
  <c r="BD5" i="6"/>
  <c r="AW9" i="6"/>
  <c r="BA12" i="6"/>
  <c r="BD12" i="6" s="1"/>
  <c r="BA41" i="6"/>
  <c r="BD41" i="6" s="1"/>
  <c r="BA58" i="6"/>
  <c r="BD58" i="6" s="1"/>
  <c r="BB59" i="6"/>
  <c r="AW14" i="6"/>
  <c r="AF6" i="9"/>
  <c r="AP6" i="9"/>
  <c r="AP8" i="9"/>
  <c r="AF8" i="9"/>
  <c r="AP5" i="9"/>
  <c r="AP9" i="9" s="1"/>
  <c r="AF5" i="9"/>
  <c r="BL25" i="12"/>
  <c r="BO26" i="12"/>
  <c r="BK29" i="12"/>
  <c r="BM32" i="12"/>
  <c r="BL37" i="12"/>
  <c r="BN39" i="12"/>
  <c r="BM25" i="12"/>
  <c r="BN32" i="12"/>
  <c r="BM37" i="12"/>
  <c r="BO39" i="12"/>
  <c r="BM45" i="12"/>
  <c r="BL45" i="12"/>
  <c r="BO22" i="12"/>
  <c r="BM26" i="12"/>
  <c r="BK32" i="12"/>
  <c r="BN34" i="12"/>
  <c r="BL39" i="12"/>
  <c r="BO40" i="12"/>
  <c r="BK25" i="12"/>
  <c r="BN26" i="12"/>
  <c r="BL32" i="12"/>
  <c r="BO34" i="12"/>
  <c r="BK37" i="12"/>
  <c r="BM39" i="12"/>
  <c r="BK45" i="12"/>
  <c r="BM21" i="12"/>
  <c r="BK27" i="12"/>
  <c r="BN28" i="12"/>
  <c r="BL35" i="12"/>
  <c r="BM43" i="12"/>
  <c r="BL29" i="12"/>
  <c r="BN21" i="12"/>
  <c r="BL27" i="12"/>
  <c r="BO21" i="12"/>
  <c r="BM27" i="12"/>
  <c r="BN35" i="12"/>
  <c r="BO43" i="12"/>
  <c r="BM22" i="12"/>
  <c r="BK26" i="12"/>
  <c r="BN27" i="12"/>
  <c r="BL34" i="12"/>
  <c r="BO35" i="12"/>
  <c r="BM40" i="12"/>
  <c r="BK22" i="12"/>
  <c r="BN43" i="12"/>
  <c r="BL22" i="12"/>
  <c r="BN22" i="12"/>
  <c r="BL26" i="12"/>
  <c r="BO27" i="12"/>
  <c r="BM34" i="12"/>
  <c r="BK39" i="12"/>
  <c r="BN40" i="12"/>
  <c r="BO28" i="12"/>
  <c r="BM35" i="12"/>
  <c r="BK40" i="12"/>
  <c r="BK34" i="12"/>
  <c r="BL40" i="12"/>
  <c r="BM29" i="12"/>
  <c r="BK46" i="12"/>
  <c r="BL23" i="12"/>
  <c r="BO25" i="12"/>
  <c r="BN29" i="12"/>
  <c r="BK36" i="12"/>
  <c r="BO37" i="12"/>
  <c r="BL46" i="12"/>
  <c r="BO45" i="12"/>
  <c r="BK23" i="12"/>
  <c r="BN37" i="12"/>
  <c r="BM23" i="12"/>
  <c r="BK28" i="12"/>
  <c r="BO29" i="12"/>
  <c r="BL36" i="12"/>
  <c r="BM46" i="12"/>
  <c r="BO32" i="12"/>
  <c r="BN45" i="12"/>
  <c r="BK21" i="12"/>
  <c r="BN23" i="12"/>
  <c r="BL28" i="12"/>
  <c r="BM36" i="12"/>
  <c r="BK43" i="12"/>
  <c r="BN46" i="12"/>
  <c r="BN25" i="12"/>
  <c r="BL21" i="12"/>
  <c r="BO23" i="12"/>
  <c r="BM28" i="12"/>
  <c r="BK35" i="12"/>
  <c r="BN36" i="12"/>
  <c r="BL43" i="12"/>
  <c r="BO46" i="12"/>
  <c r="AG9" i="9"/>
  <c r="AH9" i="9"/>
  <c r="V9" i="9"/>
  <c r="AR9" i="9"/>
  <c r="BB9" i="6"/>
  <c r="K40" i="6"/>
  <c r="N40" i="6" s="1"/>
  <c r="BD6" i="6"/>
  <c r="K38" i="6"/>
  <c r="N38" i="6" s="1"/>
  <c r="Z38" i="6"/>
  <c r="AA38" i="6" s="1"/>
  <c r="K22" i="10"/>
  <c r="K27" i="6"/>
  <c r="N27" i="6" s="1"/>
  <c r="K28" i="6"/>
  <c r="N28" i="6" s="1"/>
  <c r="U41" i="10"/>
  <c r="U38" i="10"/>
  <c r="U40" i="10"/>
  <c r="U9" i="9"/>
  <c r="AQ9" i="9"/>
  <c r="AB9" i="9"/>
  <c r="AL9" i="9"/>
  <c r="U39" i="10"/>
  <c r="AP21" i="9"/>
  <c r="AA28" i="10" s="1"/>
  <c r="AT15" i="9"/>
  <c r="Y14" i="6"/>
  <c r="AC23" i="10"/>
  <c r="S23" i="10"/>
  <c r="X23" i="10"/>
  <c r="F14" i="6"/>
  <c r="Y9" i="6"/>
  <c r="AK9" i="6"/>
  <c r="S18" i="10"/>
  <c r="AC18" i="10"/>
  <c r="X18" i="10"/>
  <c r="AK14" i="6"/>
  <c r="Q14" i="6"/>
  <c r="Q23" i="10" s="1"/>
  <c r="R14" i="6"/>
  <c r="AD14" i="6"/>
  <c r="AP14" i="6"/>
  <c r="Q9" i="6"/>
  <c r="Q18" i="10" s="1"/>
  <c r="R9" i="6"/>
  <c r="AD9" i="6"/>
  <c r="AP9" i="6"/>
  <c r="AL38" i="6" l="1"/>
  <c r="AM38" i="6" s="1"/>
  <c r="AL28" i="6"/>
  <c r="AM28" i="6" s="1"/>
  <c r="W23" i="10"/>
  <c r="AX38" i="6"/>
  <c r="AY38" i="6" s="1"/>
  <c r="AT38" i="6"/>
  <c r="AT28" i="6"/>
  <c r="AX28" i="6"/>
  <c r="AY28" i="6" s="1"/>
  <c r="AX40" i="6"/>
  <c r="AY40" i="6" s="1"/>
  <c r="AT40" i="6"/>
  <c r="AB18" i="10"/>
  <c r="W18" i="10"/>
  <c r="AX27" i="6"/>
  <c r="AY27" i="6" s="1"/>
  <c r="AT27" i="6"/>
  <c r="AB23" i="10"/>
  <c r="BF41" i="6"/>
  <c r="BF58" i="6"/>
  <c r="BC11" i="6"/>
  <c r="BF11" i="6"/>
  <c r="BC10" i="6"/>
  <c r="R18" i="10"/>
  <c r="U18" i="10" s="1"/>
  <c r="T9" i="6"/>
  <c r="R23" i="10"/>
  <c r="U23" i="10" s="1"/>
  <c r="T14" i="6"/>
  <c r="BA14" i="6"/>
  <c r="BD14" i="6" s="1"/>
  <c r="BA59" i="6"/>
  <c r="BD59" i="6" s="1"/>
  <c r="BC52" i="6"/>
  <c r="AF9" i="9"/>
  <c r="M28" i="6"/>
  <c r="BA9" i="6"/>
  <c r="BD9" i="6" s="1"/>
  <c r="BC58" i="6"/>
  <c r="BC41" i="6"/>
  <c r="AL40" i="6"/>
  <c r="AM40" i="6" s="1"/>
  <c r="M40" i="6"/>
  <c r="AL27" i="6"/>
  <c r="M27" i="6"/>
  <c r="BF9" i="6" l="1"/>
  <c r="BC14" i="6"/>
  <c r="BF68" i="6"/>
  <c r="BF10" i="6"/>
  <c r="BF14" i="6" s="1"/>
  <c r="BF59" i="6"/>
  <c r="BC9" i="6"/>
  <c r="AM27" i="6"/>
  <c r="L67" i="6"/>
  <c r="N21" i="10"/>
  <c r="L66" i="6"/>
  <c r="N20" i="10"/>
  <c r="L65" i="6"/>
  <c r="L64" i="6"/>
  <c r="F68" i="6"/>
  <c r="L57" i="6"/>
  <c r="L56" i="6"/>
  <c r="L55" i="6"/>
  <c r="L54" i="6"/>
  <c r="L43" i="6"/>
  <c r="L39" i="6"/>
  <c r="L37" i="6"/>
  <c r="L34" i="6"/>
  <c r="L32" i="6"/>
  <c r="L26" i="6"/>
  <c r="L25" i="6"/>
  <c r="L24" i="6"/>
  <c r="L23" i="6"/>
  <c r="AC42" i="10"/>
  <c r="AP68" i="6"/>
  <c r="AK68" i="6"/>
  <c r="AC36" i="10"/>
  <c r="AP58" i="6"/>
  <c r="AK58" i="6"/>
  <c r="AC35" i="10"/>
  <c r="AP52" i="6"/>
  <c r="AK52" i="6"/>
  <c r="AC34" i="10"/>
  <c r="AP41" i="6"/>
  <c r="AK41" i="6"/>
  <c r="AC33" i="10"/>
  <c r="S42" i="10"/>
  <c r="X42" i="10"/>
  <c r="AD68" i="6"/>
  <c r="Y68" i="6"/>
  <c r="X36" i="10"/>
  <c r="AD58" i="6"/>
  <c r="Y58" i="6"/>
  <c r="X35" i="10"/>
  <c r="AD52" i="6"/>
  <c r="Y52" i="6"/>
  <c r="X34" i="10"/>
  <c r="AD41" i="6"/>
  <c r="Y41" i="6"/>
  <c r="X33" i="10"/>
  <c r="S36" i="10"/>
  <c r="R58" i="6"/>
  <c r="Q36" i="10"/>
  <c r="S35" i="10"/>
  <c r="R52" i="6"/>
  <c r="Q35" i="10"/>
  <c r="Q34" i="10"/>
  <c r="S34" i="10"/>
  <c r="R41" i="6"/>
  <c r="S33" i="10"/>
  <c r="Q33" i="10"/>
  <c r="AJ53" i="6"/>
  <c r="X53" i="6"/>
  <c r="Q53" i="6"/>
  <c r="AJ42" i="6"/>
  <c r="X42" i="6"/>
  <c r="Q42" i="6"/>
  <c r="AJ31" i="6"/>
  <c r="AJ20" i="6"/>
  <c r="X20" i="6"/>
  <c r="X31" i="6"/>
  <c r="AO67" i="6"/>
  <c r="AO66" i="6"/>
  <c r="AO65" i="6"/>
  <c r="AO64" i="6"/>
  <c r="AO57" i="6"/>
  <c r="AO56" i="6"/>
  <c r="AO55" i="6"/>
  <c r="AO54" i="6"/>
  <c r="AO43" i="6"/>
  <c r="AO39" i="6"/>
  <c r="AO37" i="6"/>
  <c r="AO34" i="6"/>
  <c r="AO32" i="6"/>
  <c r="AO26" i="6"/>
  <c r="AO25" i="6"/>
  <c r="AO24" i="6"/>
  <c r="AO23" i="6"/>
  <c r="AC67" i="6"/>
  <c r="AC66" i="6"/>
  <c r="AC65" i="6"/>
  <c r="AC64" i="6"/>
  <c r="AC57" i="6"/>
  <c r="AC56" i="6"/>
  <c r="AC55" i="6"/>
  <c r="AC54" i="6"/>
  <c r="AC43" i="6"/>
  <c r="AC39" i="6"/>
  <c r="AC37" i="6"/>
  <c r="AC34" i="6"/>
  <c r="AC32" i="6"/>
  <c r="AC26" i="6"/>
  <c r="AC25" i="6"/>
  <c r="AC24" i="6"/>
  <c r="AC23" i="6"/>
  <c r="R68" i="6"/>
  <c r="Q68" i="6"/>
  <c r="Q42" i="10" s="1"/>
  <c r="Q31" i="6"/>
  <c r="Q20" i="6"/>
  <c r="F5" i="9"/>
  <c r="S53" i="12"/>
  <c r="R53" i="12"/>
  <c r="Q53" i="12"/>
  <c r="P53" i="12"/>
  <c r="O53" i="12"/>
  <c r="H53" i="12"/>
  <c r="G53" i="12"/>
  <c r="F53" i="12"/>
  <c r="E53" i="12"/>
  <c r="D53" i="12"/>
  <c r="R49" i="12"/>
  <c r="G63" i="12" s="1"/>
  <c r="Q49" i="12"/>
  <c r="F63" i="12" s="1"/>
  <c r="P49" i="12"/>
  <c r="E63" i="12" s="1"/>
  <c r="O49" i="12"/>
  <c r="D63" i="12" s="1"/>
  <c r="G49" i="12"/>
  <c r="G61" i="12" s="1"/>
  <c r="F49" i="12"/>
  <c r="F61" i="12" s="1"/>
  <c r="E49" i="12"/>
  <c r="E61" i="12" s="1"/>
  <c r="D49" i="12"/>
  <c r="D61" i="12" s="1"/>
  <c r="BD52" i="12"/>
  <c r="BC52" i="12"/>
  <c r="BB52" i="12"/>
  <c r="BA52" i="12"/>
  <c r="AZ52" i="12"/>
  <c r="AS52" i="12"/>
  <c r="AR52" i="12"/>
  <c r="AQ52" i="12"/>
  <c r="AP52" i="12"/>
  <c r="AO52" i="12"/>
  <c r="AL52" i="12"/>
  <c r="AS47" i="12"/>
  <c r="AR47" i="12"/>
  <c r="AQ47" i="12"/>
  <c r="AP47" i="12"/>
  <c r="AO47" i="12"/>
  <c r="AL47" i="12"/>
  <c r="AS48" i="12"/>
  <c r="AR48" i="12"/>
  <c r="BN48" i="12" s="1"/>
  <c r="AQ48" i="12"/>
  <c r="AP48" i="12"/>
  <c r="AO48" i="12"/>
  <c r="AL48" i="12"/>
  <c r="AS41" i="12"/>
  <c r="AR41" i="12"/>
  <c r="AQ41" i="12"/>
  <c r="BM41" i="12" s="1"/>
  <c r="AP41" i="12"/>
  <c r="BL41" i="12" s="1"/>
  <c r="AO41" i="12"/>
  <c r="BK41" i="12" s="1"/>
  <c r="AL41" i="12"/>
  <c r="AS38" i="12"/>
  <c r="AR38" i="12"/>
  <c r="AQ38" i="12"/>
  <c r="AP38" i="12"/>
  <c r="AO38" i="12"/>
  <c r="AL38" i="12"/>
  <c r="AS33" i="12"/>
  <c r="AR33" i="12"/>
  <c r="AQ33" i="12"/>
  <c r="AP33" i="12"/>
  <c r="AO33" i="12"/>
  <c r="AL33" i="12"/>
  <c r="AS31" i="12"/>
  <c r="AR31" i="12"/>
  <c r="AQ31" i="12"/>
  <c r="AP31" i="12"/>
  <c r="AO31" i="12"/>
  <c r="AL31" i="12"/>
  <c r="AS30" i="12"/>
  <c r="AR30" i="12"/>
  <c r="BN30" i="12" s="1"/>
  <c r="AQ30" i="12"/>
  <c r="BM30" i="12" s="1"/>
  <c r="AP30" i="12"/>
  <c r="AO30" i="12"/>
  <c r="AL30" i="12"/>
  <c r="AL51" i="12"/>
  <c r="AL50" i="12"/>
  <c r="AL44" i="12"/>
  <c r="AL42" i="12"/>
  <c r="AL20" i="12"/>
  <c r="AL19" i="12"/>
  <c r="AL18" i="12"/>
  <c r="AL17" i="12"/>
  <c r="AL16" i="12"/>
  <c r="AL15" i="12"/>
  <c r="AL14" i="12"/>
  <c r="AL13" i="12"/>
  <c r="AL12" i="12"/>
  <c r="AL11" i="12"/>
  <c r="AL10" i="12"/>
  <c r="AL9" i="12"/>
  <c r="AL8" i="12"/>
  <c r="AL7" i="12"/>
  <c r="AL6" i="12"/>
  <c r="AL5" i="12"/>
  <c r="AL24" i="12"/>
  <c r="AS24" i="12"/>
  <c r="AR24" i="12"/>
  <c r="AQ24" i="12"/>
  <c r="AP24" i="12"/>
  <c r="AO24" i="12"/>
  <c r="AS19" i="12"/>
  <c r="AR19" i="12"/>
  <c r="BN19" i="12" s="1"/>
  <c r="AQ19" i="12"/>
  <c r="BM19" i="12" s="1"/>
  <c r="AP19" i="12"/>
  <c r="AO19" i="12"/>
  <c r="AS12" i="12"/>
  <c r="AR12" i="12"/>
  <c r="AQ12" i="12"/>
  <c r="AP12" i="12"/>
  <c r="AO12" i="12"/>
  <c r="W35" i="10" l="1"/>
  <c r="AB35" i="10"/>
  <c r="W36" i="10"/>
  <c r="AF43" i="6"/>
  <c r="AE43" i="6"/>
  <c r="AH43" i="6" s="1"/>
  <c r="AH52" i="6" s="1"/>
  <c r="AF54" i="6"/>
  <c r="AE54" i="6"/>
  <c r="AH54" i="6" s="1"/>
  <c r="AR67" i="6"/>
  <c r="AQ67" i="6"/>
  <c r="AB34" i="10"/>
  <c r="AR39" i="6"/>
  <c r="AQ39" i="6"/>
  <c r="AF26" i="6"/>
  <c r="AE26" i="6"/>
  <c r="AH26" i="6" s="1"/>
  <c r="AE32" i="6"/>
  <c r="AH32" i="6" s="1"/>
  <c r="AF32" i="6"/>
  <c r="AC12" i="6"/>
  <c r="AF12" i="6" s="1"/>
  <c r="AF66" i="6"/>
  <c r="AE66" i="6"/>
  <c r="AH66" i="6" s="1"/>
  <c r="AR54" i="6"/>
  <c r="AQ54" i="6"/>
  <c r="AB36" i="10"/>
  <c r="AF55" i="6"/>
  <c r="AE55" i="6"/>
  <c r="AH55" i="6" s="1"/>
  <c r="AF57" i="6"/>
  <c r="AE57" i="6"/>
  <c r="AH57" i="6" s="1"/>
  <c r="AQ55" i="6"/>
  <c r="AR55" i="6"/>
  <c r="AE23" i="6"/>
  <c r="AF23" i="6"/>
  <c r="AF25" i="6"/>
  <c r="AE25" i="6"/>
  <c r="AH25" i="6" s="1"/>
  <c r="AC10" i="6"/>
  <c r="AF10" i="6" s="1"/>
  <c r="AF64" i="6"/>
  <c r="AE64" i="6"/>
  <c r="AH64" i="6" s="1"/>
  <c r="AE65" i="6"/>
  <c r="AH65" i="6" s="1"/>
  <c r="AF65" i="6"/>
  <c r="AR43" i="6"/>
  <c r="AQ43" i="6"/>
  <c r="AF34" i="6"/>
  <c r="AE34" i="6"/>
  <c r="AH34" i="6" s="1"/>
  <c r="AF67" i="6"/>
  <c r="AE67" i="6"/>
  <c r="AH67" i="6" s="1"/>
  <c r="W42" i="10"/>
  <c r="AF37" i="6"/>
  <c r="AE37" i="6"/>
  <c r="AH37" i="6" s="1"/>
  <c r="AR23" i="6"/>
  <c r="AQ23" i="6"/>
  <c r="AR56" i="6"/>
  <c r="AQ56" i="6"/>
  <c r="W33" i="10"/>
  <c r="AF24" i="6"/>
  <c r="AE24" i="6"/>
  <c r="AH24" i="6" s="1"/>
  <c r="AR57" i="6"/>
  <c r="AQ57" i="6"/>
  <c r="AB42" i="10"/>
  <c r="AO10" i="6"/>
  <c r="AR10" i="6" s="1"/>
  <c r="AQ64" i="6"/>
  <c r="AR64" i="6"/>
  <c r="AR37" i="6"/>
  <c r="AQ37" i="6"/>
  <c r="AR25" i="6"/>
  <c r="AQ25" i="6"/>
  <c r="AR26" i="6"/>
  <c r="AQ26" i="6"/>
  <c r="AO11" i="6"/>
  <c r="AR11" i="6" s="1"/>
  <c r="AR65" i="6"/>
  <c r="AQ65" i="6"/>
  <c r="AB33" i="10"/>
  <c r="AR34" i="6"/>
  <c r="AQ34" i="6"/>
  <c r="AF56" i="6"/>
  <c r="AE56" i="6"/>
  <c r="AH56" i="6" s="1"/>
  <c r="AF39" i="6"/>
  <c r="AE39" i="6"/>
  <c r="AH39" i="6" s="1"/>
  <c r="AQ24" i="6"/>
  <c r="AR24" i="6"/>
  <c r="AQ32" i="6"/>
  <c r="AR32" i="6"/>
  <c r="AO12" i="6"/>
  <c r="AR12" i="6" s="1"/>
  <c r="AR66" i="6"/>
  <c r="AQ66" i="6"/>
  <c r="W34" i="10"/>
  <c r="R33" i="10"/>
  <c r="U33" i="10" s="1"/>
  <c r="R42" i="10"/>
  <c r="U42" i="10" s="1"/>
  <c r="T68" i="6"/>
  <c r="R35" i="10"/>
  <c r="U35" i="10" s="1"/>
  <c r="T52" i="6"/>
  <c r="R34" i="10"/>
  <c r="U34" i="10" s="1"/>
  <c r="T41" i="6"/>
  <c r="R36" i="10"/>
  <c r="T58" i="6"/>
  <c r="Z43" i="6"/>
  <c r="AA43" i="6" s="1"/>
  <c r="AA52" i="6" s="1"/>
  <c r="V52" i="6"/>
  <c r="Z55" i="6"/>
  <c r="AA55" i="6" s="1"/>
  <c r="T20" i="10"/>
  <c r="V11" i="6"/>
  <c r="T21" i="10"/>
  <c r="V12" i="6"/>
  <c r="Z54" i="6"/>
  <c r="AA54" i="6" s="1"/>
  <c r="V58" i="6"/>
  <c r="Z26" i="6"/>
  <c r="AA26" i="6" s="1"/>
  <c r="Z25" i="6"/>
  <c r="AA25" i="6" s="1"/>
  <c r="Z34" i="6"/>
  <c r="AA34" i="6" s="1"/>
  <c r="Z56" i="6"/>
  <c r="AA56" i="6" s="1"/>
  <c r="Z37" i="6"/>
  <c r="AA37" i="6" s="1"/>
  <c r="Z39" i="6"/>
  <c r="AA39" i="6" s="1"/>
  <c r="Z57" i="6"/>
  <c r="AA57" i="6" s="1"/>
  <c r="L10" i="6"/>
  <c r="L11" i="6"/>
  <c r="L12" i="6"/>
  <c r="BL19" i="12"/>
  <c r="BL30" i="12"/>
  <c r="BO31" i="12"/>
  <c r="BM48" i="12"/>
  <c r="BO48" i="12"/>
  <c r="BK12" i="12"/>
  <c r="BO19" i="12"/>
  <c r="BO30" i="12"/>
  <c r="BL12" i="12"/>
  <c r="BL38" i="12"/>
  <c r="BO41" i="12"/>
  <c r="BM38" i="12"/>
  <c r="BK52" i="12"/>
  <c r="BN12" i="12"/>
  <c r="BO12" i="12"/>
  <c r="BK33" i="12"/>
  <c r="BN38" i="12"/>
  <c r="BL52" i="12"/>
  <c r="BM12" i="12"/>
  <c r="BL33" i="12"/>
  <c r="BO38" i="12"/>
  <c r="BM52" i="12"/>
  <c r="BK38" i="12"/>
  <c r="BN41" i="12"/>
  <c r="BK24" i="12"/>
  <c r="BK47" i="12"/>
  <c r="BN52" i="12"/>
  <c r="BM33" i="12"/>
  <c r="BL24" i="12"/>
  <c r="BK31" i="12"/>
  <c r="BN33" i="12"/>
  <c r="BL47" i="12"/>
  <c r="BO52" i="12"/>
  <c r="BM47" i="12"/>
  <c r="BM24" i="12"/>
  <c r="BL31" i="12"/>
  <c r="BN24" i="12"/>
  <c r="BM31" i="12"/>
  <c r="BK48" i="12"/>
  <c r="BN47" i="12"/>
  <c r="BO33" i="12"/>
  <c r="BK19" i="12"/>
  <c r="BO24" i="12"/>
  <c r="BK30" i="12"/>
  <c r="BN31" i="12"/>
  <c r="BL48" i="12"/>
  <c r="BO47" i="12"/>
  <c r="L6" i="6"/>
  <c r="N19" i="10"/>
  <c r="V39" i="10"/>
  <c r="Z39" i="10" s="1"/>
  <c r="AC11" i="6"/>
  <c r="AF11" i="6" s="1"/>
  <c r="T19" i="10"/>
  <c r="T15" i="10"/>
  <c r="AF6" i="6"/>
  <c r="L7" i="6"/>
  <c r="AR5" i="6"/>
  <c r="AR7" i="6"/>
  <c r="AR6" i="6"/>
  <c r="L5" i="6"/>
  <c r="Z24" i="6"/>
  <c r="T16" i="10"/>
  <c r="AF5" i="6"/>
  <c r="AF7" i="6"/>
  <c r="U36" i="10"/>
  <c r="V38" i="10"/>
  <c r="Z38" i="10" s="1"/>
  <c r="AL43" i="6"/>
  <c r="AM43" i="6" s="1"/>
  <c r="AL57" i="6"/>
  <c r="AM57" i="6" s="1"/>
  <c r="V40" i="10"/>
  <c r="Z40" i="10" s="1"/>
  <c r="V41" i="10"/>
  <c r="Z41" i="10" s="1"/>
  <c r="Z64" i="6"/>
  <c r="T38" i="10"/>
  <c r="Z66" i="6"/>
  <c r="T40" i="10"/>
  <c r="AA38" i="10"/>
  <c r="AE38" i="10" s="1"/>
  <c r="Z65" i="6"/>
  <c r="T39" i="10"/>
  <c r="Z67" i="6"/>
  <c r="AA67" i="6" s="1"/>
  <c r="T41" i="10"/>
  <c r="AA39" i="10"/>
  <c r="AE39" i="10" s="1"/>
  <c r="AA40" i="10"/>
  <c r="AE40" i="10" s="1"/>
  <c r="AA41" i="10"/>
  <c r="AE41" i="10" s="1"/>
  <c r="K56" i="6"/>
  <c r="N56" i="6" s="1"/>
  <c r="X37" i="10"/>
  <c r="L68" i="6"/>
  <c r="AO58" i="6"/>
  <c r="AR58" i="6" s="1"/>
  <c r="Y59" i="6"/>
  <c r="AP59" i="6"/>
  <c r="K54" i="6"/>
  <c r="N54" i="6" s="1"/>
  <c r="K67" i="6"/>
  <c r="N67" i="6" s="1"/>
  <c r="Q37" i="10"/>
  <c r="AD59" i="6"/>
  <c r="S41" i="6"/>
  <c r="T34" i="10" s="1"/>
  <c r="K65" i="6"/>
  <c r="N65" i="6" s="1"/>
  <c r="AK59" i="6"/>
  <c r="K26" i="6"/>
  <c r="N26" i="6" s="1"/>
  <c r="K37" i="6"/>
  <c r="N37" i="6" s="1"/>
  <c r="AC37" i="10"/>
  <c r="T33" i="10"/>
  <c r="S52" i="6"/>
  <c r="T35" i="10" s="1"/>
  <c r="K24" i="6"/>
  <c r="N24" i="6" s="1"/>
  <c r="Z32" i="6"/>
  <c r="K64" i="6"/>
  <c r="N64" i="6" s="1"/>
  <c r="AC52" i="6"/>
  <c r="AF52" i="6" s="1"/>
  <c r="AO52" i="6"/>
  <c r="AA35" i="10" s="1"/>
  <c r="AE35" i="10" s="1"/>
  <c r="AC58" i="6"/>
  <c r="AF58" i="6" s="1"/>
  <c r="K39" i="6"/>
  <c r="N39" i="6" s="1"/>
  <c r="K32" i="6"/>
  <c r="N32" i="6" s="1"/>
  <c r="AC41" i="6"/>
  <c r="AF41" i="6" s="1"/>
  <c r="K55" i="6"/>
  <c r="N55" i="6" s="1"/>
  <c r="K66" i="6"/>
  <c r="N66" i="6" s="1"/>
  <c r="S58" i="6"/>
  <c r="T36" i="10" s="1"/>
  <c r="AC68" i="6"/>
  <c r="V42" i="10" s="1"/>
  <c r="AO41" i="6"/>
  <c r="AR41" i="6" s="1"/>
  <c r="K25" i="6"/>
  <c r="N25" i="6" s="1"/>
  <c r="K34" i="6"/>
  <c r="N34" i="6" s="1"/>
  <c r="K43" i="6"/>
  <c r="N43" i="6" s="1"/>
  <c r="K23" i="6"/>
  <c r="N23" i="6" s="1"/>
  <c r="AO68" i="6"/>
  <c r="AA42" i="10" s="1"/>
  <c r="K57" i="6"/>
  <c r="N57" i="6" s="1"/>
  <c r="S68" i="6"/>
  <c r="T42" i="10" s="1"/>
  <c r="F59" i="6"/>
  <c r="AL32" i="6" l="1"/>
  <c r="AM32" i="6" s="1"/>
  <c r="M43" i="6"/>
  <c r="AH58" i="6"/>
  <c r="AL55" i="6"/>
  <c r="AM55" i="6" s="1"/>
  <c r="V19" i="10"/>
  <c r="Z19" i="10" s="1"/>
  <c r="AL54" i="6"/>
  <c r="AM54" i="6" s="1"/>
  <c r="AL25" i="6"/>
  <c r="AM25" i="6" s="1"/>
  <c r="M25" i="6"/>
  <c r="AA21" i="10"/>
  <c r="AE21" i="10" s="1"/>
  <c r="AA20" i="10"/>
  <c r="AE20" i="10" s="1"/>
  <c r="AO14" i="6"/>
  <c r="AA23" i="10" s="1"/>
  <c r="AE23" i="10" s="1"/>
  <c r="AA19" i="10"/>
  <c r="AE19" i="10" s="1"/>
  <c r="V21" i="10"/>
  <c r="Z21" i="10" s="1"/>
  <c r="AX57" i="6"/>
  <c r="AY57" i="6" s="1"/>
  <c r="AT57" i="6"/>
  <c r="AT25" i="6"/>
  <c r="AX25" i="6"/>
  <c r="AY25" i="6" s="1"/>
  <c r="AL23" i="6"/>
  <c r="AH23" i="6"/>
  <c r="AX43" i="6"/>
  <c r="AY43" i="6" s="1"/>
  <c r="AT43" i="6"/>
  <c r="AT52" i="6" s="1"/>
  <c r="AX67" i="6"/>
  <c r="AY67" i="6" s="1"/>
  <c r="AT67" i="6"/>
  <c r="AX55" i="6"/>
  <c r="AY55" i="6" s="1"/>
  <c r="AT55" i="6"/>
  <c r="AX34" i="6"/>
  <c r="AY34" i="6" s="1"/>
  <c r="AT34" i="6"/>
  <c r="AX56" i="6"/>
  <c r="AY56" i="6" s="1"/>
  <c r="AT56" i="6"/>
  <c r="AX66" i="6"/>
  <c r="AY66" i="6" s="1"/>
  <c r="AT66" i="6"/>
  <c r="AT12" i="6" s="1"/>
  <c r="AT37" i="6"/>
  <c r="AX37" i="6"/>
  <c r="AY37" i="6" s="1"/>
  <c r="AX23" i="6"/>
  <c r="AY23" i="6" s="1"/>
  <c r="AT23" i="6"/>
  <c r="AT54" i="6"/>
  <c r="AX54" i="6"/>
  <c r="AY54" i="6" s="1"/>
  <c r="AB37" i="10"/>
  <c r="AX24" i="6"/>
  <c r="AY24" i="6" s="1"/>
  <c r="AT24" i="6"/>
  <c r="M39" i="6"/>
  <c r="M55" i="6"/>
  <c r="AX65" i="6"/>
  <c r="AY65" i="6" s="1"/>
  <c r="AT65" i="6"/>
  <c r="AT11" i="6" s="1"/>
  <c r="AX64" i="6"/>
  <c r="AY64" i="6" s="1"/>
  <c r="AT64" i="6"/>
  <c r="AR52" i="6"/>
  <c r="AL39" i="6"/>
  <c r="AM39" i="6" s="1"/>
  <c r="AT32" i="6"/>
  <c r="AX32" i="6"/>
  <c r="AY32" i="6" s="1"/>
  <c r="AX39" i="6"/>
  <c r="AY39" i="6" s="1"/>
  <c r="AT39" i="6"/>
  <c r="AR68" i="6"/>
  <c r="AF68" i="6"/>
  <c r="W37" i="10"/>
  <c r="AT26" i="6"/>
  <c r="AX26" i="6"/>
  <c r="AY26" i="6" s="1"/>
  <c r="AE10" i="6"/>
  <c r="Y19" i="10" s="1"/>
  <c r="AL37" i="6"/>
  <c r="AM37" i="6" s="1"/>
  <c r="AE12" i="6"/>
  <c r="Y21" i="10" s="1"/>
  <c r="AH12" i="6"/>
  <c r="AL34" i="6"/>
  <c r="AH41" i="6"/>
  <c r="AE11" i="6"/>
  <c r="Y20" i="10" s="1"/>
  <c r="AH11" i="6"/>
  <c r="AA58" i="6"/>
  <c r="Z52" i="6"/>
  <c r="V41" i="6"/>
  <c r="V59" i="6" s="1"/>
  <c r="S14" i="6"/>
  <c r="T23" i="10" s="1"/>
  <c r="V68" i="6"/>
  <c r="V10" i="6"/>
  <c r="V14" i="6" s="1"/>
  <c r="V9" i="6"/>
  <c r="M20" i="10"/>
  <c r="AY11" i="6"/>
  <c r="M21" i="10"/>
  <c r="L14" i="6"/>
  <c r="M19" i="10"/>
  <c r="M32" i="6"/>
  <c r="M57" i="6"/>
  <c r="V20" i="10"/>
  <c r="Z20" i="10" s="1"/>
  <c r="AD40" i="10"/>
  <c r="AQ12" i="6"/>
  <c r="AD21" i="10" s="1"/>
  <c r="AD38" i="10"/>
  <c r="AQ10" i="6"/>
  <c r="AC14" i="6"/>
  <c r="AD39" i="10"/>
  <c r="AQ11" i="6"/>
  <c r="AD20" i="10" s="1"/>
  <c r="K12" i="6"/>
  <c r="N12" i="6" s="1"/>
  <c r="AA66" i="6"/>
  <c r="AA12" i="6" s="1"/>
  <c r="Z12" i="6"/>
  <c r="AA64" i="6"/>
  <c r="AA10" i="6" s="1"/>
  <c r="Z10" i="6"/>
  <c r="AA65" i="6"/>
  <c r="AA11" i="6" s="1"/>
  <c r="Z11" i="6"/>
  <c r="K10" i="6"/>
  <c r="N10" i="6" s="1"/>
  <c r="K11" i="6"/>
  <c r="N11" i="6" s="1"/>
  <c r="AD14" i="10"/>
  <c r="Y16" i="10"/>
  <c r="V16" i="10"/>
  <c r="Z16" i="10" s="1"/>
  <c r="AA16" i="10"/>
  <c r="AE16" i="10" s="1"/>
  <c r="AD16" i="10"/>
  <c r="K5" i="6"/>
  <c r="N5" i="6" s="1"/>
  <c r="AA14" i="10"/>
  <c r="AE14" i="10" s="1"/>
  <c r="AO9" i="6"/>
  <c r="AR9" i="6" s="1"/>
  <c r="V14" i="10"/>
  <c r="Z14" i="10" s="1"/>
  <c r="AC9" i="6"/>
  <c r="AF9" i="6" s="1"/>
  <c r="AD15" i="10"/>
  <c r="V15" i="10"/>
  <c r="Z15" i="10" s="1"/>
  <c r="Y15" i="10"/>
  <c r="AA15" i="10"/>
  <c r="AE15" i="10" s="1"/>
  <c r="K7" i="6"/>
  <c r="N7" i="6" s="1"/>
  <c r="AA24" i="6"/>
  <c r="T14" i="10"/>
  <c r="S9" i="6"/>
  <c r="T18" i="10" s="1"/>
  <c r="AA23" i="6"/>
  <c r="L9" i="6"/>
  <c r="K6" i="6"/>
  <c r="N6" i="6" s="1"/>
  <c r="Z68" i="6"/>
  <c r="V36" i="10"/>
  <c r="Z36" i="10" s="1"/>
  <c r="V35" i="10"/>
  <c r="Z35" i="10" s="1"/>
  <c r="AA36" i="10"/>
  <c r="AE36" i="10" s="1"/>
  <c r="V34" i="10"/>
  <c r="Z34" i="10" s="1"/>
  <c r="AA33" i="10"/>
  <c r="AE33" i="10" s="1"/>
  <c r="AL67" i="6"/>
  <c r="AM67" i="6" s="1"/>
  <c r="Y41" i="10"/>
  <c r="Y38" i="10"/>
  <c r="AL64" i="6"/>
  <c r="V33" i="10"/>
  <c r="Z33" i="10" s="1"/>
  <c r="M67" i="6"/>
  <c r="AD41" i="10"/>
  <c r="AL26" i="6"/>
  <c r="AM26" i="6" s="1"/>
  <c r="AL66" i="6"/>
  <c r="AL12" i="6" s="1"/>
  <c r="Y40" i="10"/>
  <c r="AL65" i="6"/>
  <c r="Y39" i="10"/>
  <c r="AL24" i="6"/>
  <c r="AL56" i="6"/>
  <c r="AM56" i="6" s="1"/>
  <c r="AA34" i="10"/>
  <c r="AE34" i="10" s="1"/>
  <c r="M24" i="6"/>
  <c r="K58" i="6"/>
  <c r="AQ52" i="6"/>
  <c r="AD35" i="10" s="1"/>
  <c r="M65" i="6"/>
  <c r="M11" i="6" s="1"/>
  <c r="O20" i="10" s="1"/>
  <c r="M23" i="6"/>
  <c r="AQ58" i="6"/>
  <c r="AD36" i="10" s="1"/>
  <c r="AQ68" i="6"/>
  <c r="AD42" i="10" s="1"/>
  <c r="AE52" i="6"/>
  <c r="Y35" i="10" s="1"/>
  <c r="AO59" i="6"/>
  <c r="AR59" i="6" s="1"/>
  <c r="M26" i="6"/>
  <c r="AE68" i="6"/>
  <c r="Y42" i="10" s="1"/>
  <c r="K68" i="6"/>
  <c r="N68" i="6" s="1"/>
  <c r="AQ41" i="6"/>
  <c r="AD34" i="10" s="1"/>
  <c r="M56" i="6"/>
  <c r="M37" i="6"/>
  <c r="AD33" i="10"/>
  <c r="M66" i="6"/>
  <c r="M12" i="6" s="1"/>
  <c r="O21" i="10" s="1"/>
  <c r="M64" i="6"/>
  <c r="M10" i="6" s="1"/>
  <c r="M34" i="6"/>
  <c r="AE41" i="6"/>
  <c r="Y34" i="10" s="1"/>
  <c r="Z58" i="6"/>
  <c r="M54" i="6"/>
  <c r="K30" i="6"/>
  <c r="AC59" i="6"/>
  <c r="AF59" i="6" s="1"/>
  <c r="AE58" i="6"/>
  <c r="Y36" i="10" s="1"/>
  <c r="Y33" i="10"/>
  <c r="AA32" i="6"/>
  <c r="AA41" i="6" s="1"/>
  <c r="Z41" i="6"/>
  <c r="BD51" i="12"/>
  <c r="BC51" i="12"/>
  <c r="BB51" i="12"/>
  <c r="BA51" i="12"/>
  <c r="AZ51" i="12"/>
  <c r="AS51" i="12"/>
  <c r="AR51" i="12"/>
  <c r="AQ51" i="12"/>
  <c r="AP51" i="12"/>
  <c r="AO51" i="12"/>
  <c r="BD50" i="12"/>
  <c r="BC50" i="12"/>
  <c r="BB50" i="12"/>
  <c r="BA50" i="12"/>
  <c r="AZ50" i="12"/>
  <c r="AS50" i="12"/>
  <c r="AR50" i="12"/>
  <c r="AQ50" i="12"/>
  <c r="AP50" i="12"/>
  <c r="AO50" i="12"/>
  <c r="AS44" i="12"/>
  <c r="BO44" i="12" s="1"/>
  <c r="AR44" i="12"/>
  <c r="AQ44" i="12"/>
  <c r="BM44" i="12" s="1"/>
  <c r="AP44" i="12"/>
  <c r="AO44" i="12"/>
  <c r="AS42" i="12"/>
  <c r="AR42" i="12"/>
  <c r="AQ42" i="12"/>
  <c r="BM42" i="12" s="1"/>
  <c r="AP42" i="12"/>
  <c r="AO42" i="12"/>
  <c r="BK42" i="12" s="1"/>
  <c r="AS20" i="12"/>
  <c r="AR20" i="12"/>
  <c r="AQ20" i="12"/>
  <c r="AP20" i="12"/>
  <c r="AO20" i="12"/>
  <c r="AS18" i="12"/>
  <c r="BO18" i="12" s="1"/>
  <c r="AR18" i="12"/>
  <c r="AQ18" i="12"/>
  <c r="AP18" i="12"/>
  <c r="AO18" i="12"/>
  <c r="AS17" i="12"/>
  <c r="BO17" i="12" s="1"/>
  <c r="AR17" i="12"/>
  <c r="AQ17" i="12"/>
  <c r="BM17" i="12" s="1"/>
  <c r="AP17" i="12"/>
  <c r="AO17" i="12"/>
  <c r="BK17" i="12" s="1"/>
  <c r="AS16" i="12"/>
  <c r="AR16" i="12"/>
  <c r="AQ16" i="12"/>
  <c r="AP16" i="12"/>
  <c r="AO16" i="12"/>
  <c r="BK16" i="12" s="1"/>
  <c r="AS15" i="12"/>
  <c r="AR15" i="12"/>
  <c r="AQ15" i="12"/>
  <c r="AP15" i="12"/>
  <c r="AO15" i="12"/>
  <c r="AS14" i="12"/>
  <c r="BO14" i="12" s="1"/>
  <c r="AR14" i="12"/>
  <c r="AQ14" i="12"/>
  <c r="BM14" i="12" s="1"/>
  <c r="AP14" i="12"/>
  <c r="AO14" i="12"/>
  <c r="AS13" i="12"/>
  <c r="AR13" i="12"/>
  <c r="AQ13" i="12"/>
  <c r="BM13" i="12" s="1"/>
  <c r="AP13" i="12"/>
  <c r="BL13" i="12" s="1"/>
  <c r="AO13" i="12"/>
  <c r="BK13" i="12" s="1"/>
  <c r="AS11" i="12"/>
  <c r="AR11" i="12"/>
  <c r="AQ11" i="12"/>
  <c r="AP11" i="12"/>
  <c r="AO11" i="12"/>
  <c r="AS10" i="12"/>
  <c r="BO10" i="12" s="1"/>
  <c r="AR10" i="12"/>
  <c r="AQ10" i="12"/>
  <c r="AP10" i="12"/>
  <c r="AO10" i="12"/>
  <c r="AS9" i="12"/>
  <c r="BO9" i="12" s="1"/>
  <c r="AR9" i="12"/>
  <c r="BN9" i="12" s="1"/>
  <c r="AQ9" i="12"/>
  <c r="BM9" i="12" s="1"/>
  <c r="AP9" i="12"/>
  <c r="BL9" i="12" s="1"/>
  <c r="AO9" i="12"/>
  <c r="BK9" i="12" s="1"/>
  <c r="AS8" i="12"/>
  <c r="AR8" i="12"/>
  <c r="AQ8" i="12"/>
  <c r="AP8" i="12"/>
  <c r="AO8" i="12"/>
  <c r="BK8" i="12" s="1"/>
  <c r="AS7" i="12"/>
  <c r="AR7" i="12"/>
  <c r="AQ7" i="12"/>
  <c r="AP7" i="12"/>
  <c r="AO7" i="12"/>
  <c r="AS6" i="12"/>
  <c r="BO6" i="12" s="1"/>
  <c r="AR6" i="12"/>
  <c r="BN6" i="12" s="1"/>
  <c r="AQ6" i="12"/>
  <c r="BM6" i="12" s="1"/>
  <c r="AP6" i="12"/>
  <c r="AO6" i="12"/>
  <c r="BO5" i="12"/>
  <c r="AR5" i="12"/>
  <c r="AQ5" i="12"/>
  <c r="BM5" i="12" s="1"/>
  <c r="AP5" i="12"/>
  <c r="AO5" i="12"/>
  <c r="BK5" i="12" s="1"/>
  <c r="F23" i="10"/>
  <c r="E31" i="10"/>
  <c r="E30" i="10"/>
  <c r="E29" i="10"/>
  <c r="D31" i="10"/>
  <c r="D30" i="10"/>
  <c r="D29" i="10"/>
  <c r="E28" i="10"/>
  <c r="D28" i="10"/>
  <c r="E17" i="10"/>
  <c r="E7" i="10" s="1"/>
  <c r="D17" i="10"/>
  <c r="D7" i="10" s="1"/>
  <c r="E16" i="10"/>
  <c r="E6" i="10" s="1"/>
  <c r="D16" i="10"/>
  <c r="D6" i="10" s="1"/>
  <c r="E15" i="10"/>
  <c r="E5" i="10" s="1"/>
  <c r="D15" i="10"/>
  <c r="D5" i="10" s="1"/>
  <c r="E14" i="10"/>
  <c r="E4" i="10" s="1"/>
  <c r="E12" i="10"/>
  <c r="D12" i="10"/>
  <c r="E11" i="10"/>
  <c r="D11" i="10"/>
  <c r="E10" i="10"/>
  <c r="D10" i="10"/>
  <c r="E9" i="10"/>
  <c r="D9" i="10"/>
  <c r="D14" i="10"/>
  <c r="D4" i="10" s="1"/>
  <c r="C31" i="10"/>
  <c r="C30" i="10"/>
  <c r="C29" i="10"/>
  <c r="C28" i="10"/>
  <c r="AI15" i="9"/>
  <c r="F9" i="10"/>
  <c r="AS38" i="9"/>
  <c r="AI38" i="9"/>
  <c r="H38" i="9"/>
  <c r="G38" i="9"/>
  <c r="AS37" i="9"/>
  <c r="AI37" i="9"/>
  <c r="H37" i="9"/>
  <c r="G37" i="9"/>
  <c r="AS31" i="9"/>
  <c r="AI31" i="9"/>
  <c r="H31" i="9"/>
  <c r="G31" i="9"/>
  <c r="AS30" i="9"/>
  <c r="AS8" i="9" s="1"/>
  <c r="AD12" i="10" s="1"/>
  <c r="AD7" i="10" s="1"/>
  <c r="AI30" i="9"/>
  <c r="AI8" i="9" s="1"/>
  <c r="Y12" i="10" s="1"/>
  <c r="Y7" i="10" s="1"/>
  <c r="Z8" i="9"/>
  <c r="N12" i="10"/>
  <c r="H30" i="9"/>
  <c r="H8" i="9" s="1"/>
  <c r="M12" i="10" s="1"/>
  <c r="G30" i="9"/>
  <c r="G8" i="9" s="1"/>
  <c r="L12" i="10" s="1"/>
  <c r="F28" i="9"/>
  <c r="F29" i="10" s="1"/>
  <c r="AS24" i="9"/>
  <c r="AI24" i="9"/>
  <c r="H24" i="9"/>
  <c r="G24" i="9"/>
  <c r="AS23" i="9"/>
  <c r="AI23" i="9"/>
  <c r="H23" i="9"/>
  <c r="G23" i="9"/>
  <c r="AS17" i="9"/>
  <c r="AI17" i="9"/>
  <c r="H17" i="9"/>
  <c r="G17" i="9"/>
  <c r="AS16" i="9"/>
  <c r="AI16" i="9"/>
  <c r="H16" i="9"/>
  <c r="G16" i="9"/>
  <c r="AS41" i="9"/>
  <c r="AS40" i="9"/>
  <c r="AS39" i="9"/>
  <c r="AS36" i="9"/>
  <c r="AS34" i="9"/>
  <c r="AS33" i="9"/>
  <c r="AS32" i="9"/>
  <c r="AS29" i="9"/>
  <c r="AS27" i="9"/>
  <c r="AS26" i="9"/>
  <c r="AS25" i="9"/>
  <c r="AS22" i="9"/>
  <c r="AS5" i="9" s="1"/>
  <c r="AD9" i="10" s="1"/>
  <c r="AS20" i="9"/>
  <c r="AS19" i="9"/>
  <c r="AS18" i="9"/>
  <c r="AI41" i="9"/>
  <c r="AI40" i="9"/>
  <c r="AI39" i="9"/>
  <c r="AI36" i="9"/>
  <c r="AI34" i="9"/>
  <c r="AI33" i="9"/>
  <c r="AI32" i="9"/>
  <c r="AI29" i="9"/>
  <c r="AI27" i="9"/>
  <c r="AI26" i="9"/>
  <c r="AI25" i="9"/>
  <c r="AI22" i="9"/>
  <c r="AI5" i="9" s="1"/>
  <c r="AI20" i="9"/>
  <c r="AI19" i="9"/>
  <c r="AI18" i="9"/>
  <c r="AR42" i="9"/>
  <c r="AC31" i="10" s="1"/>
  <c r="AQ42" i="9"/>
  <c r="AB31" i="10" s="1"/>
  <c r="AP42" i="9"/>
  <c r="AA31" i="10" s="1"/>
  <c r="AH42" i="9"/>
  <c r="X31" i="10" s="1"/>
  <c r="AG42" i="9"/>
  <c r="W31" i="10" s="1"/>
  <c r="AF42" i="9"/>
  <c r="V31" i="10" s="1"/>
  <c r="S31" i="10"/>
  <c r="V42" i="9"/>
  <c r="U42" i="9"/>
  <c r="Q31" i="10" s="1"/>
  <c r="F42" i="9"/>
  <c r="H41" i="9"/>
  <c r="G41" i="9"/>
  <c r="H40" i="9"/>
  <c r="G40" i="9"/>
  <c r="H39" i="9"/>
  <c r="G39" i="9"/>
  <c r="H36" i="9"/>
  <c r="G36" i="9"/>
  <c r="AR35" i="9"/>
  <c r="AC30" i="10" s="1"/>
  <c r="AQ35" i="9"/>
  <c r="AB30" i="10" s="1"/>
  <c r="AP35" i="9"/>
  <c r="AA30" i="10" s="1"/>
  <c r="AH35" i="9"/>
  <c r="X30" i="10" s="1"/>
  <c r="AG35" i="9"/>
  <c r="W30" i="10" s="1"/>
  <c r="AF35" i="9"/>
  <c r="V30" i="10" s="1"/>
  <c r="S30" i="10"/>
  <c r="V35" i="9"/>
  <c r="U35" i="9"/>
  <c r="Q30" i="10" s="1"/>
  <c r="F35" i="9"/>
  <c r="F30" i="10" s="1"/>
  <c r="H34" i="9"/>
  <c r="G34" i="9"/>
  <c r="H33" i="9"/>
  <c r="G33" i="9"/>
  <c r="H32" i="9"/>
  <c r="G32" i="9"/>
  <c r="H29" i="9"/>
  <c r="G29" i="9"/>
  <c r="AR28" i="9"/>
  <c r="AC29" i="10" s="1"/>
  <c r="AQ28" i="9"/>
  <c r="AB29" i="10" s="1"/>
  <c r="AP28" i="9"/>
  <c r="AA29" i="10" s="1"/>
  <c r="AH28" i="9"/>
  <c r="X29" i="10" s="1"/>
  <c r="AG28" i="9"/>
  <c r="W29" i="10" s="1"/>
  <c r="AF28" i="9"/>
  <c r="V29" i="10" s="1"/>
  <c r="S29" i="10"/>
  <c r="V28" i="9"/>
  <c r="U28" i="9"/>
  <c r="Q29" i="10" s="1"/>
  <c r="H27" i="9"/>
  <c r="G27" i="9"/>
  <c r="H26" i="9"/>
  <c r="G26" i="9"/>
  <c r="H25" i="9"/>
  <c r="G25" i="9"/>
  <c r="N9" i="10"/>
  <c r="H22" i="9"/>
  <c r="H5" i="9" s="1"/>
  <c r="G22" i="9"/>
  <c r="G5" i="9" s="1"/>
  <c r="L9" i="10" s="1"/>
  <c r="AR21" i="9"/>
  <c r="AC28" i="10" s="1"/>
  <c r="AQ21" i="9"/>
  <c r="AB28" i="10" s="1"/>
  <c r="AH21" i="9"/>
  <c r="X28" i="10" s="1"/>
  <c r="AG21" i="9"/>
  <c r="W28" i="10" s="1"/>
  <c r="AF21" i="9"/>
  <c r="V28" i="10" s="1"/>
  <c r="Z28" i="10" s="1"/>
  <c r="S28" i="10"/>
  <c r="V21" i="9"/>
  <c r="U21" i="9"/>
  <c r="Q28" i="10" s="1"/>
  <c r="F21" i="9"/>
  <c r="F28" i="10" s="1"/>
  <c r="H20" i="9"/>
  <c r="G20" i="9"/>
  <c r="H19" i="9"/>
  <c r="G19" i="9"/>
  <c r="H18" i="9"/>
  <c r="G18" i="9"/>
  <c r="AC12" i="10"/>
  <c r="AC7" i="10" s="1"/>
  <c r="AB12" i="10"/>
  <c r="X12" i="10"/>
  <c r="X7" i="10" s="1"/>
  <c r="W12" i="10"/>
  <c r="V12" i="10"/>
  <c r="V7" i="10" s="1"/>
  <c r="S12" i="10"/>
  <c r="S7" i="10" s="1"/>
  <c r="R12" i="10"/>
  <c r="F8" i="9"/>
  <c r="F12" i="10" s="1"/>
  <c r="AD11" i="10"/>
  <c r="AC11" i="10"/>
  <c r="AC6" i="10" s="1"/>
  <c r="AB11" i="10"/>
  <c r="AA11" i="10"/>
  <c r="Y11" i="10"/>
  <c r="X11" i="10"/>
  <c r="X6" i="10" s="1"/>
  <c r="W11" i="10"/>
  <c r="V11" i="10"/>
  <c r="T11" i="10"/>
  <c r="T6" i="10" s="1"/>
  <c r="S11" i="10"/>
  <c r="S6" i="10" s="1"/>
  <c r="R11" i="10"/>
  <c r="O11" i="10"/>
  <c r="N11" i="10"/>
  <c r="M11" i="10"/>
  <c r="L11" i="10"/>
  <c r="F7" i="9"/>
  <c r="F11" i="10" s="1"/>
  <c r="AC10" i="10"/>
  <c r="AC5" i="10" s="1"/>
  <c r="AB10" i="10"/>
  <c r="AA10" i="10"/>
  <c r="X10" i="10"/>
  <c r="X5" i="10" s="1"/>
  <c r="W10" i="10"/>
  <c r="V10" i="10"/>
  <c r="S10" i="10"/>
  <c r="S5" i="10" s="1"/>
  <c r="R10" i="10"/>
  <c r="F6" i="9"/>
  <c r="F10" i="10" s="1"/>
  <c r="AC9" i="10"/>
  <c r="AC4" i="10" s="1"/>
  <c r="AB9" i="10"/>
  <c r="X9" i="10"/>
  <c r="X4" i="10" s="1"/>
  <c r="W9" i="10"/>
  <c r="V9" i="10"/>
  <c r="S9" i="10"/>
  <c r="S4" i="10" s="1"/>
  <c r="R9" i="10"/>
  <c r="F36" i="10"/>
  <c r="F35" i="10"/>
  <c r="F34" i="10"/>
  <c r="F33" i="10"/>
  <c r="O17" i="10"/>
  <c r="N17" i="10"/>
  <c r="M17" i="10"/>
  <c r="L17" i="10"/>
  <c r="N16" i="10"/>
  <c r="M16" i="10"/>
  <c r="N15" i="10"/>
  <c r="N14" i="10"/>
  <c r="M14" i="10"/>
  <c r="F17" i="10"/>
  <c r="F16" i="10"/>
  <c r="F15" i="10"/>
  <c r="J5" i="9" l="1"/>
  <c r="AH59" i="6"/>
  <c r="AT41" i="6"/>
  <c r="AT68" i="6"/>
  <c r="AT58" i="6"/>
  <c r="AR14" i="6"/>
  <c r="BN14" i="12"/>
  <c r="BL17" i="12"/>
  <c r="BN44" i="12"/>
  <c r="BL5" i="12"/>
  <c r="BM51" i="12"/>
  <c r="BN51" i="12"/>
  <c r="BL51" i="12"/>
  <c r="BN5" i="12"/>
  <c r="BL8" i="12"/>
  <c r="BN13" i="12"/>
  <c r="BL16" i="12"/>
  <c r="BN42" i="12"/>
  <c r="BM8" i="12"/>
  <c r="BK11" i="12"/>
  <c r="BO13" i="12"/>
  <c r="BM16" i="12"/>
  <c r="BK20" i="12"/>
  <c r="BO42" i="12"/>
  <c r="BN8" i="12"/>
  <c r="BL20" i="12"/>
  <c r="V23" i="10"/>
  <c r="Z23" i="10" s="1"/>
  <c r="AF14" i="6"/>
  <c r="AT10" i="6"/>
  <c r="AT14" i="6" s="1"/>
  <c r="AT9" i="6"/>
  <c r="AE14" i="6"/>
  <c r="Y23" i="10" s="1"/>
  <c r="AH9" i="6"/>
  <c r="AH68" i="6"/>
  <c r="AH10" i="6"/>
  <c r="AH14" i="6" s="1"/>
  <c r="AX11" i="6"/>
  <c r="AX58" i="6"/>
  <c r="AY58" i="6"/>
  <c r="R29" i="10"/>
  <c r="X28" i="9"/>
  <c r="R31" i="10"/>
  <c r="X42" i="9"/>
  <c r="R28" i="10"/>
  <c r="X21" i="9"/>
  <c r="R30" i="10"/>
  <c r="U30" i="10" s="1"/>
  <c r="X35" i="9"/>
  <c r="AC20" i="9"/>
  <c r="AD20" i="9" s="1"/>
  <c r="AC17" i="9"/>
  <c r="AD17" i="9" s="1"/>
  <c r="AC19" i="9"/>
  <c r="AD19" i="9" s="1"/>
  <c r="AC25" i="9"/>
  <c r="AD25" i="9" s="1"/>
  <c r="AC40" i="9"/>
  <c r="AD40" i="9" s="1"/>
  <c r="AC41" i="9"/>
  <c r="AD41" i="9" s="1"/>
  <c r="G6" i="9"/>
  <c r="G9" i="9" s="1"/>
  <c r="L13" i="10" s="1"/>
  <c r="AC27" i="9"/>
  <c r="AD27" i="9" s="1"/>
  <c r="AC16" i="9"/>
  <c r="AD16" i="9" s="1"/>
  <c r="AC29" i="9"/>
  <c r="Z35" i="9"/>
  <c r="AC38" i="9"/>
  <c r="AD38" i="9" s="1"/>
  <c r="AC18" i="9"/>
  <c r="AD18" i="9" s="1"/>
  <c r="AC37" i="9"/>
  <c r="AD37" i="9" s="1"/>
  <c r="Z28" i="9"/>
  <c r="Z5" i="9"/>
  <c r="AC32" i="9"/>
  <c r="AD32" i="9" s="1"/>
  <c r="AC39" i="9"/>
  <c r="AD39" i="9" s="1"/>
  <c r="AC23" i="9"/>
  <c r="AD23" i="9" s="1"/>
  <c r="AC26" i="9"/>
  <c r="AD26" i="9" s="1"/>
  <c r="AC33" i="9"/>
  <c r="AD33" i="9" s="1"/>
  <c r="AC31" i="9"/>
  <c r="AD31" i="9" s="1"/>
  <c r="AC34" i="9"/>
  <c r="AD34" i="9" s="1"/>
  <c r="AC24" i="9"/>
  <c r="AD24" i="9" s="1"/>
  <c r="AC36" i="9"/>
  <c r="Z42" i="9"/>
  <c r="Z21" i="9"/>
  <c r="Z6" i="9"/>
  <c r="AI6" i="9"/>
  <c r="Y10" i="10" s="1"/>
  <c r="AC22" i="9"/>
  <c r="AC5" i="9" s="1"/>
  <c r="W5" i="9"/>
  <c r="T9" i="10" s="1"/>
  <c r="T4" i="10" s="1"/>
  <c r="AC30" i="9"/>
  <c r="AC35" i="9" s="1"/>
  <c r="W8" i="9"/>
  <c r="T12" i="10" s="1"/>
  <c r="T7" i="10" s="1"/>
  <c r="H6" i="9"/>
  <c r="M10" i="10" s="1"/>
  <c r="N10" i="10"/>
  <c r="N5" i="10" s="1"/>
  <c r="Y9" i="10"/>
  <c r="AS6" i="9"/>
  <c r="AD10" i="10" s="1"/>
  <c r="AD5" i="10" s="1"/>
  <c r="M9" i="10"/>
  <c r="P9" i="10" s="1"/>
  <c r="BN17" i="12"/>
  <c r="BL42" i="12"/>
  <c r="BK51" i="12"/>
  <c r="BN16" i="12"/>
  <c r="BL11" i="12"/>
  <c r="BM20" i="12"/>
  <c r="BO51" i="12"/>
  <c r="BK50" i="12"/>
  <c r="K11" i="10"/>
  <c r="AE28" i="10"/>
  <c r="W6" i="9"/>
  <c r="K12" i="10"/>
  <c r="BK7" i="12"/>
  <c r="BO8" i="12"/>
  <c r="BM11" i="12"/>
  <c r="BK15" i="12"/>
  <c r="BO16" i="12"/>
  <c r="BL7" i="12"/>
  <c r="BN11" i="12"/>
  <c r="BL15" i="12"/>
  <c r="BN20" i="12"/>
  <c r="BL50" i="12"/>
  <c r="BM7" i="12"/>
  <c r="BK10" i="12"/>
  <c r="BO11" i="12"/>
  <c r="BM15" i="12"/>
  <c r="BK18" i="12"/>
  <c r="BO20" i="12"/>
  <c r="BM50" i="12"/>
  <c r="BM53" i="12" s="1"/>
  <c r="BN7" i="12"/>
  <c r="BL10" i="12"/>
  <c r="BN15" i="12"/>
  <c r="BL18" i="12"/>
  <c r="BN50" i="12"/>
  <c r="BN53" i="12" s="1"/>
  <c r="BK6" i="12"/>
  <c r="BO7" i="12"/>
  <c r="BM10" i="12"/>
  <c r="BK14" i="12"/>
  <c r="BO15" i="12"/>
  <c r="BM18" i="12"/>
  <c r="BK44" i="12"/>
  <c r="BO50" i="12"/>
  <c r="BL6" i="12"/>
  <c r="BN10" i="12"/>
  <c r="BL14" i="12"/>
  <c r="BN18" i="12"/>
  <c r="BL44" i="12"/>
  <c r="BA53" i="12"/>
  <c r="BB53" i="12"/>
  <c r="BC53" i="12"/>
  <c r="BD53" i="12"/>
  <c r="AO53" i="12"/>
  <c r="AP53" i="12"/>
  <c r="AQ53" i="12"/>
  <c r="AR53" i="12"/>
  <c r="AS53" i="12"/>
  <c r="AZ53" i="12"/>
  <c r="AP49" i="12"/>
  <c r="E62" i="12" s="1"/>
  <c r="AO49" i="12"/>
  <c r="AR49" i="12"/>
  <c r="G62" i="12" s="1"/>
  <c r="AQ49" i="12"/>
  <c r="F62" i="12" s="1"/>
  <c r="AZ49" i="12"/>
  <c r="BB49" i="12"/>
  <c r="F64" i="12" s="1"/>
  <c r="BA49" i="12"/>
  <c r="E64" i="12" s="1"/>
  <c r="BD49" i="12"/>
  <c r="H64" i="12" s="1"/>
  <c r="BC49" i="12"/>
  <c r="G64" i="12" s="1"/>
  <c r="AS49" i="12"/>
  <c r="H62" i="12" s="1"/>
  <c r="K9" i="10"/>
  <c r="AX68" i="6"/>
  <c r="AX10" i="6"/>
  <c r="AY12" i="6"/>
  <c r="AX12" i="6"/>
  <c r="AX52" i="6"/>
  <c r="AX41" i="6"/>
  <c r="AY41" i="6"/>
  <c r="AY52" i="6"/>
  <c r="AD19" i="10"/>
  <c r="AD4" i="10" s="1"/>
  <c r="AQ14" i="6"/>
  <c r="AD23" i="10" s="1"/>
  <c r="L19" i="10"/>
  <c r="K19" i="10" s="1"/>
  <c r="K14" i="6"/>
  <c r="N14" i="6" s="1"/>
  <c r="AM64" i="6"/>
  <c r="AM10" i="6" s="1"/>
  <c r="AL10" i="6"/>
  <c r="L20" i="10"/>
  <c r="K20" i="10" s="1"/>
  <c r="Z14" i="6"/>
  <c r="AM65" i="6"/>
  <c r="AM11" i="6" s="1"/>
  <c r="AL11" i="6"/>
  <c r="AA14" i="6"/>
  <c r="L21" i="10"/>
  <c r="K21" i="10" s="1"/>
  <c r="O19" i="10"/>
  <c r="M14" i="6"/>
  <c r="AA68" i="6"/>
  <c r="V6" i="10"/>
  <c r="AA6" i="10"/>
  <c r="K17" i="10"/>
  <c r="Y5" i="10"/>
  <c r="M5" i="6"/>
  <c r="O14" i="10" s="1"/>
  <c r="AA5" i="10"/>
  <c r="AQ9" i="6"/>
  <c r="AD18" i="10" s="1"/>
  <c r="Y6" i="10"/>
  <c r="L15" i="10"/>
  <c r="V5" i="10"/>
  <c r="AE29" i="10"/>
  <c r="U28" i="10"/>
  <c r="AE31" i="10"/>
  <c r="AD6" i="10"/>
  <c r="AA18" i="10"/>
  <c r="AE18" i="10" s="1"/>
  <c r="L16" i="10"/>
  <c r="P16" i="10" s="1"/>
  <c r="K9" i="6"/>
  <c r="N9" i="6" s="1"/>
  <c r="Y14" i="10"/>
  <c r="AE9" i="6"/>
  <c r="Y18" i="10" s="1"/>
  <c r="M6" i="6"/>
  <c r="O15" i="10" s="1"/>
  <c r="M7" i="6"/>
  <c r="O16" i="10" s="1"/>
  <c r="O6" i="10" s="1"/>
  <c r="AA9" i="6"/>
  <c r="AA59" i="6"/>
  <c r="V18" i="10"/>
  <c r="Z18" i="10" s="1"/>
  <c r="AM24" i="6"/>
  <c r="Z9" i="6"/>
  <c r="V4" i="10"/>
  <c r="AL58" i="6"/>
  <c r="V37" i="10"/>
  <c r="Z37" i="10" s="1"/>
  <c r="AM58" i="6"/>
  <c r="AA37" i="10"/>
  <c r="AE37" i="10" s="1"/>
  <c r="Z30" i="10"/>
  <c r="AE30" i="10"/>
  <c r="U31" i="10"/>
  <c r="AM23" i="9"/>
  <c r="AN23" i="9" s="1"/>
  <c r="AM15" i="9"/>
  <c r="U29" i="10"/>
  <c r="Z29" i="10"/>
  <c r="Z31" i="10"/>
  <c r="R7" i="10"/>
  <c r="Z11" i="10"/>
  <c r="W6" i="10"/>
  <c r="AE11" i="10"/>
  <c r="AB6" i="10"/>
  <c r="R4" i="10"/>
  <c r="R5" i="10"/>
  <c r="M7" i="10"/>
  <c r="R6" i="10"/>
  <c r="Z9" i="10"/>
  <c r="W4" i="10"/>
  <c r="Z10" i="10"/>
  <c r="W5" i="10"/>
  <c r="AB4" i="10"/>
  <c r="AB5" i="10"/>
  <c r="AE10" i="10"/>
  <c r="Z12" i="10"/>
  <c r="W7" i="10"/>
  <c r="Z7" i="10" s="1"/>
  <c r="F5" i="10"/>
  <c r="F6" i="10"/>
  <c r="AB7" i="10"/>
  <c r="M6" i="10"/>
  <c r="F7" i="10"/>
  <c r="N4" i="10"/>
  <c r="N6" i="10"/>
  <c r="L7" i="10"/>
  <c r="N7" i="10"/>
  <c r="AJ28" i="9"/>
  <c r="AJ35" i="9"/>
  <c r="AM34" i="9"/>
  <c r="AN34" i="9" s="1"/>
  <c r="AM25" i="9"/>
  <c r="AN25" i="9" s="1"/>
  <c r="AT28" i="9"/>
  <c r="AD29" i="9"/>
  <c r="AM26" i="9"/>
  <c r="AN26" i="9" s="1"/>
  <c r="AJ42" i="9"/>
  <c r="AM27" i="9"/>
  <c r="AN27" i="9" s="1"/>
  <c r="AM16" i="9"/>
  <c r="AN16" i="9" s="1"/>
  <c r="AT42" i="9"/>
  <c r="AM29" i="9"/>
  <c r="AN29" i="9" s="1"/>
  <c r="AM38" i="9"/>
  <c r="AN38" i="9" s="1"/>
  <c r="AM24" i="9"/>
  <c r="AN24" i="9" s="1"/>
  <c r="AM40" i="9"/>
  <c r="AN40" i="9" s="1"/>
  <c r="AM33" i="9"/>
  <c r="AN33" i="9" s="1"/>
  <c r="AM18" i="9"/>
  <c r="AN18" i="9" s="1"/>
  <c r="AM41" i="9"/>
  <c r="AN41" i="9" s="1"/>
  <c r="AM39" i="9"/>
  <c r="AN39" i="9" s="1"/>
  <c r="AT21" i="9"/>
  <c r="AM19" i="9"/>
  <c r="AN19" i="9" s="1"/>
  <c r="AM37" i="9"/>
  <c r="AN37" i="9" s="1"/>
  <c r="AM32" i="9"/>
  <c r="AN32" i="9" s="1"/>
  <c r="AD36" i="9"/>
  <c r="AM31" i="9"/>
  <c r="AN31" i="9" s="1"/>
  <c r="AM36" i="9"/>
  <c r="AN36" i="9" s="1"/>
  <c r="AT35" i="9"/>
  <c r="AM20" i="9"/>
  <c r="AN20" i="9" s="1"/>
  <c r="AM17" i="9"/>
  <c r="AN17" i="9" s="1"/>
  <c r="AM22" i="9"/>
  <c r="AM5" i="9" s="1"/>
  <c r="AM30" i="9"/>
  <c r="AJ21" i="9"/>
  <c r="M68" i="6"/>
  <c r="AM52" i="6"/>
  <c r="AQ59" i="6"/>
  <c r="AD37" i="10" s="1"/>
  <c r="M52" i="6"/>
  <c r="M41" i="6"/>
  <c r="AL52" i="6"/>
  <c r="AM34" i="6"/>
  <c r="AM41" i="6" s="1"/>
  <c r="AL41" i="6"/>
  <c r="AE59" i="6"/>
  <c r="Y37" i="10" s="1"/>
  <c r="AM66" i="6"/>
  <c r="AL68" i="6"/>
  <c r="M58" i="6"/>
  <c r="AM23" i="6"/>
  <c r="Z59" i="6"/>
  <c r="M30" i="6"/>
  <c r="L36" i="10"/>
  <c r="K36" i="10" s="1"/>
  <c r="N35" i="10"/>
  <c r="L58" i="6"/>
  <c r="N58" i="6" s="1"/>
  <c r="N36" i="10"/>
  <c r="L33" i="10"/>
  <c r="K33" i="10" s="1"/>
  <c r="K41" i="6"/>
  <c r="L34" i="10" s="1"/>
  <c r="K34" i="10" s="1"/>
  <c r="M23" i="10"/>
  <c r="L30" i="6"/>
  <c r="N30" i="6" s="1"/>
  <c r="N33" i="10"/>
  <c r="N34" i="10"/>
  <c r="K52" i="6"/>
  <c r="L41" i="6"/>
  <c r="L52" i="6"/>
  <c r="L23" i="10"/>
  <c r="K23" i="10" s="1"/>
  <c r="N23" i="10"/>
  <c r="P11" i="10"/>
  <c r="AA9" i="10"/>
  <c r="AA4" i="10" s="1"/>
  <c r="P12" i="10"/>
  <c r="F9" i="6"/>
  <c r="F18" i="10" s="1"/>
  <c r="P17" i="10"/>
  <c r="M18" i="10"/>
  <c r="F42" i="10"/>
  <c r="Q10" i="10"/>
  <c r="Q5" i="10" s="1"/>
  <c r="Q11" i="10"/>
  <c r="Q6" i="10" s="1"/>
  <c r="Q9" i="10"/>
  <c r="Q4" i="10" s="1"/>
  <c r="AA12" i="10"/>
  <c r="AA7" i="10" s="1"/>
  <c r="Q12" i="10"/>
  <c r="Q7" i="10" s="1"/>
  <c r="F14" i="10"/>
  <c r="M15" i="10"/>
  <c r="P22" i="10"/>
  <c r="M38" i="10"/>
  <c r="N38" i="10"/>
  <c r="L41" i="10"/>
  <c r="K41" i="10" s="1"/>
  <c r="M41" i="10"/>
  <c r="N39" i="10"/>
  <c r="AE42" i="10"/>
  <c r="N41" i="10"/>
  <c r="M39" i="10"/>
  <c r="L38" i="10"/>
  <c r="K38" i="10" s="1"/>
  <c r="I37" i="9"/>
  <c r="I30" i="9"/>
  <c r="I8" i="9" s="1"/>
  <c r="O12" i="10" s="1"/>
  <c r="O7" i="10" s="1"/>
  <c r="Z42" i="10"/>
  <c r="L40" i="10"/>
  <c r="K40" i="10" s="1"/>
  <c r="N40" i="10"/>
  <c r="M40" i="10"/>
  <c r="L39" i="10"/>
  <c r="K39" i="10" s="1"/>
  <c r="S37" i="10"/>
  <c r="N18" i="10"/>
  <c r="I38" i="9"/>
  <c r="J38" i="9"/>
  <c r="F43" i="9"/>
  <c r="G42" i="9"/>
  <c r="I31" i="9"/>
  <c r="F31" i="10"/>
  <c r="J37" i="9"/>
  <c r="J17" i="9"/>
  <c r="F37" i="10"/>
  <c r="O40" i="10"/>
  <c r="O38" i="10"/>
  <c r="O41" i="10"/>
  <c r="J24" i="9"/>
  <c r="I24" i="9"/>
  <c r="J30" i="9"/>
  <c r="J31" i="9"/>
  <c r="J23" i="9"/>
  <c r="I17" i="9"/>
  <c r="I23" i="9"/>
  <c r="I16" i="9"/>
  <c r="J16" i="9"/>
  <c r="AJ6" i="9"/>
  <c r="AT7" i="9"/>
  <c r="AJ8" i="9"/>
  <c r="AJ7" i="9"/>
  <c r="X6" i="9"/>
  <c r="AT8" i="9"/>
  <c r="AJ5" i="9"/>
  <c r="X7" i="9"/>
  <c r="AT6" i="9"/>
  <c r="X8" i="9"/>
  <c r="AS35" i="9"/>
  <c r="AD30" i="10" s="1"/>
  <c r="AT5" i="9"/>
  <c r="AS28" i="9"/>
  <c r="AD29" i="10" s="1"/>
  <c r="AS42" i="9"/>
  <c r="AD31" i="10" s="1"/>
  <c r="AS21" i="9"/>
  <c r="AD28" i="10" s="1"/>
  <c r="AI35" i="9"/>
  <c r="Y30" i="10" s="1"/>
  <c r="AI21" i="9"/>
  <c r="Y28" i="10" s="1"/>
  <c r="AI42" i="9"/>
  <c r="Y31" i="10" s="1"/>
  <c r="AI28" i="9"/>
  <c r="Y29" i="10" s="1"/>
  <c r="I41" i="9"/>
  <c r="I22" i="9"/>
  <c r="I5" i="9" s="1"/>
  <c r="O9" i="10" s="1"/>
  <c r="I34" i="9"/>
  <c r="I32" i="9"/>
  <c r="J20" i="9"/>
  <c r="I19" i="9"/>
  <c r="I33" i="9"/>
  <c r="J41" i="9"/>
  <c r="AF43" i="9"/>
  <c r="V32" i="10" s="1"/>
  <c r="G21" i="9"/>
  <c r="L28" i="10" s="1"/>
  <c r="K28" i="10" s="1"/>
  <c r="I27" i="9"/>
  <c r="W42" i="9"/>
  <c r="T31" i="10" s="1"/>
  <c r="J19" i="9"/>
  <c r="J22" i="9"/>
  <c r="J26" i="9"/>
  <c r="N30" i="10"/>
  <c r="J7" i="9"/>
  <c r="J25" i="9"/>
  <c r="I29" i="9"/>
  <c r="J39" i="9"/>
  <c r="I26" i="9"/>
  <c r="N29" i="10"/>
  <c r="X13" i="10"/>
  <c r="J33" i="9"/>
  <c r="J18" i="9"/>
  <c r="H42" i="9"/>
  <c r="M31" i="10" s="1"/>
  <c r="G35" i="9"/>
  <c r="L30" i="10" s="1"/>
  <c r="K30" i="10" s="1"/>
  <c r="I39" i="9"/>
  <c r="R13" i="10"/>
  <c r="G28" i="9"/>
  <c r="L29" i="10" s="1"/>
  <c r="K29" i="10" s="1"/>
  <c r="H35" i="9"/>
  <c r="M30" i="10" s="1"/>
  <c r="J34" i="9"/>
  <c r="W35" i="9"/>
  <c r="T30" i="10" s="1"/>
  <c r="I36" i="9"/>
  <c r="H28" i="9"/>
  <c r="M29" i="10" s="1"/>
  <c r="J27" i="9"/>
  <c r="I18" i="9"/>
  <c r="I40" i="9"/>
  <c r="AQ43" i="9"/>
  <c r="AB32" i="10" s="1"/>
  <c r="N31" i="10"/>
  <c r="H21" i="9"/>
  <c r="M28" i="10" s="1"/>
  <c r="AR43" i="9"/>
  <c r="AC32" i="10" s="1"/>
  <c r="N28" i="10"/>
  <c r="AP43" i="9"/>
  <c r="AA32" i="10" s="1"/>
  <c r="AC13" i="10"/>
  <c r="W13" i="10"/>
  <c r="I25" i="9"/>
  <c r="U43" i="9"/>
  <c r="Q32" i="10" s="1"/>
  <c r="Q43" i="10" s="1"/>
  <c r="F9" i="9"/>
  <c r="F13" i="10" s="1"/>
  <c r="W21" i="9"/>
  <c r="T28" i="10" s="1"/>
  <c r="S13" i="10"/>
  <c r="J8" i="9"/>
  <c r="I20" i="9"/>
  <c r="AH43" i="9"/>
  <c r="X32" i="10" s="1"/>
  <c r="J32" i="9"/>
  <c r="J36" i="9"/>
  <c r="V43" i="9"/>
  <c r="S32" i="10"/>
  <c r="J40" i="9"/>
  <c r="AG43" i="9"/>
  <c r="W32" i="10" s="1"/>
  <c r="AB13" i="10"/>
  <c r="W28" i="9"/>
  <c r="T29" i="10" s="1"/>
  <c r="J29" i="9"/>
  <c r="R59" i="6"/>
  <c r="M4" i="10" l="1"/>
  <c r="AT59" i="6"/>
  <c r="H55" i="12"/>
  <c r="D55" i="12" s="1"/>
  <c r="BL53" i="12"/>
  <c r="BK53" i="12"/>
  <c r="D62" i="12"/>
  <c r="D64" i="12"/>
  <c r="R37" i="10"/>
  <c r="U37" i="10" s="1"/>
  <c r="T59" i="6"/>
  <c r="N52" i="6"/>
  <c r="P35" i="10" s="1"/>
  <c r="N41" i="6"/>
  <c r="P34" i="10" s="1"/>
  <c r="AX59" i="6"/>
  <c r="I6" i="9"/>
  <c r="I9" i="9" s="1"/>
  <c r="O13" i="10" s="1"/>
  <c r="AD22" i="9"/>
  <c r="AD42" i="9"/>
  <c r="AC42" i="9"/>
  <c r="Z43" i="9"/>
  <c r="R32" i="10"/>
  <c r="U32" i="10" s="1"/>
  <c r="X43" i="9"/>
  <c r="AC6" i="9"/>
  <c r="Z9" i="9"/>
  <c r="J6" i="9"/>
  <c r="AC28" i="9"/>
  <c r="L10" i="10"/>
  <c r="P10" i="10" s="1"/>
  <c r="M5" i="10"/>
  <c r="N13" i="10"/>
  <c r="AI9" i="9"/>
  <c r="Y13" i="10" s="1"/>
  <c r="AS9" i="9"/>
  <c r="AD13" i="10" s="1"/>
  <c r="H9" i="9"/>
  <c r="M13" i="10" s="1"/>
  <c r="AC21" i="9"/>
  <c r="AD30" i="9"/>
  <c r="AD8" i="9" s="1"/>
  <c r="AC8" i="9"/>
  <c r="AD28" i="9"/>
  <c r="AD5" i="9"/>
  <c r="AN30" i="9"/>
  <c r="AN8" i="9" s="1"/>
  <c r="AM8" i="9"/>
  <c r="Y4" i="10"/>
  <c r="Y8" i="10" s="1"/>
  <c r="BO53" i="12"/>
  <c r="BM49" i="12"/>
  <c r="P20" i="10"/>
  <c r="P19" i="10"/>
  <c r="F32" i="10"/>
  <c r="F43" i="10" s="1"/>
  <c r="AN15" i="9"/>
  <c r="AN6" i="9" s="1"/>
  <c r="AM6" i="9"/>
  <c r="W9" i="9"/>
  <c r="T13" i="10" s="1"/>
  <c r="T10" i="10"/>
  <c r="T5" i="10" s="1"/>
  <c r="T8" i="10" s="1"/>
  <c r="BL49" i="12"/>
  <c r="BN49" i="12"/>
  <c r="BO49" i="12"/>
  <c r="BK49" i="12"/>
  <c r="K13" i="10"/>
  <c r="AY68" i="6"/>
  <c r="AY10" i="6"/>
  <c r="AY14" i="6" s="1"/>
  <c r="AY9" i="6"/>
  <c r="AY59" i="6"/>
  <c r="AX14" i="6"/>
  <c r="AX9" i="6"/>
  <c r="AE5" i="10"/>
  <c r="P21" i="10"/>
  <c r="O4" i="10"/>
  <c r="AL14" i="6"/>
  <c r="AM68" i="6"/>
  <c r="AM12" i="6"/>
  <c r="AM14" i="6" s="1"/>
  <c r="AE6" i="10"/>
  <c r="Z6" i="10"/>
  <c r="L6" i="10"/>
  <c r="P6" i="10" s="1"/>
  <c r="K15" i="10"/>
  <c r="Z5" i="10"/>
  <c r="K7" i="10"/>
  <c r="F4" i="10"/>
  <c r="AL9" i="6"/>
  <c r="K16" i="10"/>
  <c r="AM59" i="6"/>
  <c r="AM9" i="6"/>
  <c r="Z4" i="10"/>
  <c r="M9" i="6"/>
  <c r="O18" i="10" s="1"/>
  <c r="S43" i="10"/>
  <c r="Z32" i="10"/>
  <c r="U11" i="10"/>
  <c r="L31" i="10"/>
  <c r="P31" i="10" s="1"/>
  <c r="G43" i="9"/>
  <c r="AE32" i="10"/>
  <c r="U5" i="10"/>
  <c r="U10" i="10"/>
  <c r="AE4" i="10"/>
  <c r="U4" i="10"/>
  <c r="AE9" i="10"/>
  <c r="U9" i="10"/>
  <c r="AE12" i="10"/>
  <c r="AE7" i="10"/>
  <c r="U7" i="10"/>
  <c r="U6" i="10"/>
  <c r="U12" i="10"/>
  <c r="P41" i="10"/>
  <c r="AM42" i="9"/>
  <c r="AM35" i="9"/>
  <c r="AM21" i="9"/>
  <c r="AN42" i="9"/>
  <c r="AJ43" i="9"/>
  <c r="AT43" i="9"/>
  <c r="AN22" i="9"/>
  <c r="AM28" i="9"/>
  <c r="AL59" i="6"/>
  <c r="P39" i="10"/>
  <c r="P33" i="10"/>
  <c r="M36" i="10"/>
  <c r="P36" i="10"/>
  <c r="M34" i="10"/>
  <c r="L35" i="10"/>
  <c r="K59" i="6"/>
  <c r="M35" i="10"/>
  <c r="P23" i="10"/>
  <c r="O23" i="10"/>
  <c r="O33" i="10"/>
  <c r="P30" i="10"/>
  <c r="S8" i="10"/>
  <c r="AA8" i="10"/>
  <c r="AD8" i="10"/>
  <c r="Q8" i="10"/>
  <c r="N8" i="10"/>
  <c r="P40" i="10"/>
  <c r="AB8" i="10"/>
  <c r="P38" i="10"/>
  <c r="P29" i="10"/>
  <c r="X8" i="10"/>
  <c r="W43" i="10"/>
  <c r="V8" i="10"/>
  <c r="P28" i="10"/>
  <c r="AA43" i="10"/>
  <c r="P7" i="10"/>
  <c r="P15" i="10"/>
  <c r="Q13" i="10"/>
  <c r="U13" i="10" s="1"/>
  <c r="AA13" i="10"/>
  <c r="AE13" i="10" s="1"/>
  <c r="V13" i="10"/>
  <c r="Z13" i="10" s="1"/>
  <c r="O39" i="10"/>
  <c r="O42" i="10" s="1"/>
  <c r="M42" i="10"/>
  <c r="N42" i="10"/>
  <c r="AC43" i="10"/>
  <c r="V43" i="10"/>
  <c r="L42" i="10"/>
  <c r="K42" i="10" s="1"/>
  <c r="N37" i="10"/>
  <c r="AB43" i="10"/>
  <c r="X43" i="10"/>
  <c r="S59" i="6"/>
  <c r="T37" i="10" s="1"/>
  <c r="L14" i="10"/>
  <c r="L4" i="10" s="1"/>
  <c r="M33" i="10"/>
  <c r="M32" i="10"/>
  <c r="N32" i="10"/>
  <c r="AT9" i="9"/>
  <c r="AS43" i="9"/>
  <c r="AD32" i="10" s="1"/>
  <c r="AJ9" i="9"/>
  <c r="X9" i="9"/>
  <c r="AI43" i="9"/>
  <c r="Y32" i="10" s="1"/>
  <c r="Y43" i="10" s="1"/>
  <c r="J42" i="9"/>
  <c r="I35" i="9"/>
  <c r="O30" i="10" s="1"/>
  <c r="I21" i="9"/>
  <c r="O28" i="10" s="1"/>
  <c r="J28" i="9"/>
  <c r="I28" i="9"/>
  <c r="O29" i="10" s="1"/>
  <c r="J21" i="9"/>
  <c r="I42" i="9"/>
  <c r="O31" i="10" s="1"/>
  <c r="J35" i="9"/>
  <c r="W43" i="9"/>
  <c r="T32" i="10" s="1"/>
  <c r="H43" i="9"/>
  <c r="L59" i="6"/>
  <c r="O36" i="10"/>
  <c r="O35" i="10"/>
  <c r="O34" i="10"/>
  <c r="J9" i="9" l="1"/>
  <c r="P4" i="10"/>
  <c r="AC9" i="9"/>
  <c r="N59" i="6"/>
  <c r="R43" i="10"/>
  <c r="U43" i="10" s="1"/>
  <c r="O10" i="10"/>
  <c r="O5" i="10" s="1"/>
  <c r="O8" i="10" s="1"/>
  <c r="L32" i="10"/>
  <c r="K32" i="10" s="1"/>
  <c r="L5" i="10"/>
  <c r="K5" i="10" s="1"/>
  <c r="K10" i="10"/>
  <c r="P13" i="10"/>
  <c r="AN35" i="9"/>
  <c r="AN21" i="9"/>
  <c r="AM9" i="9"/>
  <c r="AN28" i="9"/>
  <c r="AN5" i="9"/>
  <c r="AN9" i="9" s="1"/>
  <c r="AD35" i="9"/>
  <c r="F8" i="10"/>
  <c r="K4" i="10"/>
  <c r="K31" i="10"/>
  <c r="AD21" i="9"/>
  <c r="AD6" i="9"/>
  <c r="AD9" i="9" s="1"/>
  <c r="K6" i="10"/>
  <c r="L37" i="10"/>
  <c r="K37" i="10" s="1"/>
  <c r="K35" i="10"/>
  <c r="K14" i="10"/>
  <c r="T43" i="10"/>
  <c r="AE43" i="10"/>
  <c r="Z43" i="10"/>
  <c r="P32" i="10"/>
  <c r="M37" i="10"/>
  <c r="AD43" i="10"/>
  <c r="P42" i="10"/>
  <c r="AC8" i="10"/>
  <c r="AE8" i="10" s="1"/>
  <c r="M8" i="10"/>
  <c r="W8" i="10"/>
  <c r="Z8" i="10" s="1"/>
  <c r="P14" i="10"/>
  <c r="R8" i="10"/>
  <c r="U8" i="10" s="1"/>
  <c r="N43" i="10"/>
  <c r="O37" i="10"/>
  <c r="L18" i="10"/>
  <c r="O32" i="10"/>
  <c r="J43" i="9"/>
  <c r="I43" i="9"/>
  <c r="M59" i="6"/>
  <c r="P5" i="10" l="1"/>
  <c r="P37" i="10"/>
  <c r="L43" i="10"/>
  <c r="K43" i="10" s="1"/>
  <c r="M43" i="10"/>
  <c r="P18" i="10"/>
  <c r="K18" i="10"/>
  <c r="L8" i="10"/>
  <c r="O43" i="10"/>
  <c r="P43" i="10" l="1"/>
  <c r="P8" i="10"/>
  <c r="K8" i="10"/>
  <c r="D3" i="15" l="1"/>
  <c r="F7" i="15" l="1"/>
  <c r="H58" i="12" s="1"/>
  <c r="F9" i="15"/>
  <c r="H60" i="12" s="1"/>
  <c r="L7" i="15"/>
  <c r="N58" i="12" s="1"/>
  <c r="L9" i="15"/>
  <c r="N60" i="12" s="1"/>
  <c r="K9" i="15"/>
  <c r="M60" i="12" s="1"/>
  <c r="K7" i="15"/>
  <c r="M58" i="12" s="1"/>
  <c r="J9" i="15"/>
  <c r="L60" i="12" s="1"/>
  <c r="J7" i="15"/>
  <c r="L58" i="12" s="1"/>
  <c r="I9" i="15"/>
  <c r="K60" i="12" s="1"/>
  <c r="I7" i="15"/>
  <c r="K58" i="12" s="1"/>
  <c r="H9" i="15"/>
  <c r="J60" i="12" s="1"/>
  <c r="H7" i="15"/>
  <c r="J58" i="12" s="1"/>
  <c r="G9" i="15"/>
  <c r="I60" i="12" s="1"/>
  <c r="G7" i="15"/>
  <c r="I58" i="12" s="1"/>
</calcChain>
</file>

<file path=xl/sharedStrings.xml><?xml version="1.0" encoding="utf-8"?>
<sst xmlns="http://schemas.openxmlformats.org/spreadsheetml/2006/main" count="1009" uniqueCount="331">
  <si>
    <t>Reporting Period From:</t>
  </si>
  <si>
    <t>Project Title</t>
  </si>
  <si>
    <t>Financial Summary</t>
  </si>
  <si>
    <t>Summary by Activity and Agency</t>
  </si>
  <si>
    <t>Activity Type</t>
  </si>
  <si>
    <t>Subtotals</t>
  </si>
  <si>
    <t>Implementing Agency</t>
  </si>
  <si>
    <t>IA Role</t>
  </si>
  <si>
    <t>Cumulative Amount Released to Agency</t>
  </si>
  <si>
    <t xml:space="preserve"> Cumulative Amount Disbursed</t>
  </si>
  <si>
    <t xml:space="preserve"> Cumulative Amount Committed</t>
  </si>
  <si>
    <t>Cumulative Balance</t>
  </si>
  <si>
    <t>Cumulative Disburse-ment Rate</t>
  </si>
  <si>
    <t>Approved for Tranche</t>
  </si>
  <si>
    <t>Disbursed for Tranche</t>
  </si>
  <si>
    <t>Committed for Tranche</t>
  </si>
  <si>
    <t>Balance of Tranche</t>
  </si>
  <si>
    <t>Disbursement Rate of Tranche</t>
  </si>
  <si>
    <t>ALL ACTIVITIES</t>
  </si>
  <si>
    <t>Subtotal for Lead Agency</t>
  </si>
  <si>
    <t>Subtotal for Cooperating Agency 1</t>
  </si>
  <si>
    <t>Subtotal for Cooperating Agency 2</t>
  </si>
  <si>
    <t>Subtotal for Cooperating Agency 3</t>
  </si>
  <si>
    <t>Investment Activities</t>
  </si>
  <si>
    <t>GRAND TOTAL</t>
  </si>
  <si>
    <t>Non-Investment Activities</t>
  </si>
  <si>
    <t>Project Management and Monitoring</t>
  </si>
  <si>
    <t>Component Title</t>
  </si>
  <si>
    <t>(US $)</t>
  </si>
  <si>
    <t>(%)</t>
  </si>
  <si>
    <t>Allocated/ Approved for Tranche</t>
  </si>
  <si>
    <t xml:space="preserve">Activity 1.1: </t>
  </si>
  <si>
    <t>Activity 1.2:</t>
  </si>
  <si>
    <t xml:space="preserve">Activity 1.3: </t>
  </si>
  <si>
    <t>Activity 1.4:</t>
  </si>
  <si>
    <t>Substance/Blends</t>
  </si>
  <si>
    <t>Unit</t>
  </si>
  <si>
    <t>A7 Data</t>
  </si>
  <si>
    <t>CP Data</t>
  </si>
  <si>
    <t>HFC‑32</t>
  </si>
  <si>
    <t>mt</t>
  </si>
  <si>
    <t>HFC-41</t>
  </si>
  <si>
    <t>HFC-125</t>
  </si>
  <si>
    <t>HFC-134</t>
  </si>
  <si>
    <t>HFC-134a</t>
  </si>
  <si>
    <t>HFC-143</t>
  </si>
  <si>
    <t>HFC-143a</t>
  </si>
  <si>
    <t>HFC-152</t>
  </si>
  <si>
    <t>HFC-152a</t>
  </si>
  <si>
    <t>HFC-227ea</t>
  </si>
  <si>
    <t>HFC-236cb</t>
  </si>
  <si>
    <t>HFC-236ea</t>
  </si>
  <si>
    <t>HFC-236fa</t>
  </si>
  <si>
    <t>HFC-245ca</t>
  </si>
  <si>
    <t>HFC-365mfc</t>
  </si>
  <si>
    <t>HFC-43-10mee</t>
  </si>
  <si>
    <t>HFC-23</t>
  </si>
  <si>
    <t>R-404A</t>
  </si>
  <si>
    <t>R-407A</t>
  </si>
  <si>
    <t>R-407C</t>
  </si>
  <si>
    <t>R-410A</t>
  </si>
  <si>
    <t>R-507A</t>
  </si>
  <si>
    <t>R-508B</t>
  </si>
  <si>
    <t>Total</t>
  </si>
  <si>
    <t>HFC-245fa polyol</t>
  </si>
  <si>
    <t>HFC-365mfc polyol</t>
  </si>
  <si>
    <t>Polyol Total</t>
  </si>
  <si>
    <t>Fund disbursement and progress on investment project milestones (add or delete rows as needed)</t>
  </si>
  <si>
    <t>Summary of Investment Activites by Agency</t>
  </si>
  <si>
    <t>Subsector</t>
  </si>
  <si>
    <t>Enterprise Name</t>
  </si>
  <si>
    <t>HFC Substance to be Phased-down</t>
  </si>
  <si>
    <t>Alternative to be Phased in</t>
  </si>
  <si>
    <t>Total HFC to be phased down (mt)</t>
  </si>
  <si>
    <t>MM/YYYY</t>
  </si>
  <si>
    <t>Cumulative Balance to be disbursed</t>
  </si>
  <si>
    <t>Allocated for Tranche</t>
  </si>
  <si>
    <t>Equipment procurement</t>
  </si>
  <si>
    <t>Equipment installation</t>
  </si>
  <si>
    <t>Trials and commissioning</t>
  </si>
  <si>
    <t>Commercial production</t>
  </si>
  <si>
    <t>IOC payment milestone</t>
  </si>
  <si>
    <t>Expected date of project completion</t>
  </si>
  <si>
    <t>Component 1 Subtotal</t>
  </si>
  <si>
    <t>Component 2 Subtotal</t>
  </si>
  <si>
    <t>Component 3 Subtotal</t>
  </si>
  <si>
    <t xml:space="preserve">Subsector 4: </t>
  </si>
  <si>
    <t>Component 4 Subtotal</t>
  </si>
  <si>
    <t>Fund disbursement and progress on non-investment project activities (add or delete rows as needed)</t>
  </si>
  <si>
    <t>Male</t>
  </si>
  <si>
    <t>Female</t>
  </si>
  <si>
    <t>Comments</t>
  </si>
  <si>
    <t>Number of customs officers trained</t>
  </si>
  <si>
    <t>(specify topics)</t>
  </si>
  <si>
    <t>Item Name</t>
  </si>
  <si>
    <t xml:space="preserve">Project Monitoring </t>
  </si>
  <si>
    <t>Breakdown of project monitoring activities and disbursements</t>
  </si>
  <si>
    <t>Balance of funds remaining to be disbursed from previous tranche</t>
  </si>
  <si>
    <t>Total budget planned during implementation period</t>
  </si>
  <si>
    <t>Agency</t>
  </si>
  <si>
    <t>Role</t>
  </si>
  <si>
    <t>Kigali HFC Implementation Plan (stage I, first tranche)</t>
  </si>
  <si>
    <t>UNDP</t>
  </si>
  <si>
    <t>Lead IA</t>
  </si>
  <si>
    <t>Kigali HFC Implementation Plan (stage I, second tranche)</t>
  </si>
  <si>
    <t>UNEP</t>
  </si>
  <si>
    <t>Co-op IA 1</t>
  </si>
  <si>
    <t>Kigali HFC Implementation Plan (stage I, third tranche)</t>
  </si>
  <si>
    <t>UNIDO</t>
  </si>
  <si>
    <t>Co-op IA 2</t>
  </si>
  <si>
    <t>Kigali HFC Implementation Plan (stage I, fourth tranche)</t>
  </si>
  <si>
    <t>World Bank</t>
  </si>
  <si>
    <t>Co-op IA 3</t>
  </si>
  <si>
    <t>Kigali HFC Implementation Plan (stage II, first tranche)</t>
  </si>
  <si>
    <t>Australia</t>
  </si>
  <si>
    <t>Kigali HFC Implementation Plan (stage II, second tranche)</t>
  </si>
  <si>
    <t>Canada</t>
  </si>
  <si>
    <t>Kigali HFC Implementation Plan (stage II, third tranche)</t>
  </si>
  <si>
    <t>France</t>
  </si>
  <si>
    <t>Kigali HFC Implementation Plan (stage II, fourth tranche)</t>
  </si>
  <si>
    <t>Germany</t>
  </si>
  <si>
    <t>Kigali HFC Implementation Plan (stage III, first tranche)</t>
  </si>
  <si>
    <t>Italy</t>
  </si>
  <si>
    <t>Kigali HFC Implementation Plan (stage III, second tranche)</t>
  </si>
  <si>
    <t>Japan</t>
  </si>
  <si>
    <t>Kigali HFC Implementation Plan (stage III, third tranche)</t>
  </si>
  <si>
    <t>UK</t>
  </si>
  <si>
    <t>Kigali HFC Implementation Plan (stage III, fourth tranche)</t>
  </si>
  <si>
    <t>Kigali HFC Implementation Plan (stage IV, first tranche)</t>
  </si>
  <si>
    <t>Kigali HFC Implementation Plan (stage IV, second tranche)</t>
  </si>
  <si>
    <t>Kigali HFC Implementation Plan (stage IV, third tranche)</t>
  </si>
  <si>
    <t>Kigali HFC Implementation Plan (stage IV, fourth tranche)</t>
  </si>
  <si>
    <t>GWP</t>
  </si>
  <si>
    <t>CP and A7 HFC Consumption Data</t>
  </si>
  <si>
    <t>HFC-245fa</t>
  </si>
  <si>
    <t>R-407F</t>
  </si>
  <si>
    <t>R-422D</t>
  </si>
  <si>
    <t>R-448A</t>
  </si>
  <si>
    <t>R-449A</t>
  </si>
  <si>
    <t>Annex F HFCs</t>
  </si>
  <si>
    <t>Substance</t>
  </si>
  <si>
    <t>R-452A</t>
  </si>
  <si>
    <t>R-455A</t>
  </si>
  <si>
    <t>R-513A</t>
  </si>
  <si>
    <t>Tranche Disbursement Rate</t>
  </si>
  <si>
    <t>Tranche Balance</t>
  </si>
  <si>
    <t>Enterprise signed Agreement</t>
  </si>
  <si>
    <t>Component &amp; Activity Title</t>
  </si>
  <si>
    <t>Subactivity Description</t>
  </si>
  <si>
    <t>Activity 4.2:</t>
  </si>
  <si>
    <t>Activity 4.1:</t>
  </si>
  <si>
    <t>Activity 4.3:</t>
  </si>
  <si>
    <t>Activity 4.4:</t>
  </si>
  <si>
    <t>4.1.1:</t>
  </si>
  <si>
    <t>4.2.1:</t>
  </si>
  <si>
    <t>4.3.1:</t>
  </si>
  <si>
    <t>4.4.1:</t>
  </si>
  <si>
    <t>Cumulative Amount Approved</t>
  </si>
  <si>
    <t>Completed</t>
  </si>
  <si>
    <t>Ongoing</t>
  </si>
  <si>
    <t>Funding requested</t>
  </si>
  <si>
    <t>Targets and Outcomes</t>
  </si>
  <si>
    <t>Activity continued from previous tranche?</t>
  </si>
  <si>
    <t>KIP Stage I - First Tranche Reporting</t>
  </si>
  <si>
    <t>KIP Stage I - Second Tranche Reporting</t>
  </si>
  <si>
    <t>KIP Stage I - Third Tranche Reporting</t>
  </si>
  <si>
    <t>Project Monitoring Subtotal</t>
  </si>
  <si>
    <t>Cumulative Amount Allocated</t>
  </si>
  <si>
    <t>Summary of Non-Investment Activities by Agency</t>
  </si>
  <si>
    <t xml:space="preserve">To: </t>
  </si>
  <si>
    <t>Kigali HFC Implementation Plan (stage I, second tranche) - Request for Funding</t>
  </si>
  <si>
    <t>Kigali HFC Implementation Plan (stage I, third tranche) - Request for Funding</t>
  </si>
  <si>
    <t xml:space="preserve">Overall funds for Stage I  Approved in Principle </t>
  </si>
  <si>
    <t>Project milestones reached for each enterprise</t>
  </si>
  <si>
    <t>KIP Stage I, First Tranche - Reporting</t>
  </si>
  <si>
    <t>KIP Stage I, Second Tranche - Request for Funding</t>
  </si>
  <si>
    <t>KIP Stage I, Second Tranche - Reporting</t>
  </si>
  <si>
    <t>KIP Stage I, Third Tranche - Request for Funding</t>
  </si>
  <si>
    <t>KIP Stage I, Third Tranche - Reporting</t>
  </si>
  <si>
    <t>Balance of funds remaining to be disbursed from previous tranche(s)</t>
  </si>
  <si>
    <t>Implementation From:</t>
  </si>
  <si>
    <t>Total for Investment Activities</t>
  </si>
  <si>
    <t>Total for Non-Investment Project Activities</t>
  </si>
  <si>
    <t>Component Title and Description</t>
  </si>
  <si>
    <t>Non-Investment Activites Subtotal by Component</t>
  </si>
  <si>
    <t>Investment Activities Subtotal by Subsector</t>
  </si>
  <si>
    <t>Project Management and Monitoring Subtotal by Activities</t>
  </si>
  <si>
    <t xml:space="preserve">Quantitative summary: For training and equipment components (as applicable). 
Please fill in the specific targets (as relevant) achieved during the implementation of the tranche being reported on. </t>
  </si>
  <si>
    <t>Remaining balance to be requested</t>
  </si>
  <si>
    <t>Project coordination, monitoring, reporting and verification</t>
  </si>
  <si>
    <t>Tranche 1</t>
  </si>
  <si>
    <t>Tranche 2</t>
  </si>
  <si>
    <t>Tranche 3</t>
  </si>
  <si>
    <t>Tranche 4</t>
  </si>
  <si>
    <t>Kigali HFC Implementation Plan (stage I, fourth tranche) - Request for Funding</t>
  </si>
  <si>
    <t>KIP Stage I - Fourth Tranche Reporting</t>
  </si>
  <si>
    <t>Total for Project Coordination and Monitoring</t>
  </si>
  <si>
    <t>R-417A</t>
  </si>
  <si>
    <t>R-410B</t>
  </si>
  <si>
    <t>R-422A</t>
  </si>
  <si>
    <t>R-427A</t>
  </si>
  <si>
    <t>R-434A</t>
  </si>
  <si>
    <t>R-437A</t>
  </si>
  <si>
    <t>R-438A</t>
  </si>
  <si>
    <t>R-442A</t>
  </si>
  <si>
    <t>R-449C</t>
  </si>
  <si>
    <t>R-453A</t>
  </si>
  <si>
    <t>R-454A</t>
  </si>
  <si>
    <t>R-454B</t>
  </si>
  <si>
    <t>R-454C</t>
  </si>
  <si>
    <t>R-457A</t>
  </si>
  <si>
    <t>R-470A</t>
  </si>
  <si>
    <t>R-512A</t>
  </si>
  <si>
    <t>R-515B</t>
  </si>
  <si>
    <t>R-516A</t>
  </si>
  <si>
    <t>Comparison of A7 and CP Data</t>
  </si>
  <si>
    <t>Kigali HFC implementation plan (stage I)*</t>
  </si>
  <si>
    <t>Row</t>
  </si>
  <si>
    <t>Particulars</t>
  </si>
  <si>
    <t>n/a</t>
  </si>
  <si>
    <t>Support costs for Lead IA (US $)</t>
  </si>
  <si>
    <t>Support costs for Cooperating IA (US $)</t>
  </si>
  <si>
    <t>Total agreed funding (US $)</t>
  </si>
  <si>
    <t>Total support costs (US $)</t>
  </si>
  <si>
    <t>Total agreed costs (US $)</t>
  </si>
  <si>
    <t>Other unplanned activities (if applicable)</t>
  </si>
  <si>
    <t xml:space="preserve">Overview of HFC Consumption </t>
  </si>
  <si>
    <t>Overview of HFC Consumption</t>
  </si>
  <si>
    <t>HFC Baseline</t>
  </si>
  <si>
    <t>Data Source</t>
  </si>
  <si>
    <t>Row 1.1: Montreal Protocol reduction schedule of Annex F substances</t>
  </si>
  <si>
    <t>Row 1.2: Maximum allowable total consumption of Annex F substances</t>
  </si>
  <si>
    <t>Article 7 Data Total</t>
  </si>
  <si>
    <t>Country Programme Data Total</t>
  </si>
  <si>
    <t>Verification Report Data Total</t>
  </si>
  <si>
    <t>for Agency use only</t>
  </si>
  <si>
    <t>Tranche Balance with Committed</t>
  </si>
  <si>
    <t>KIP Stage I Summary</t>
  </si>
  <si>
    <t xml:space="preserve">Activities and targets completed for the tranche </t>
  </si>
  <si>
    <t xml:space="preserve">Activities remaining to be implemented during the next tranche </t>
  </si>
  <si>
    <t>Number of enforcement officers/brokers/importer/other stakeholders trained</t>
  </si>
  <si>
    <t>enforcement officers</t>
  </si>
  <si>
    <t xml:space="preserve">Number of technicians trained </t>
  </si>
  <si>
    <t xml:space="preserve">Number of trainers trained </t>
  </si>
  <si>
    <t xml:space="preserve">Number of technicians certified </t>
  </si>
  <si>
    <t>Number of tool kits and equipment distributed</t>
  </si>
  <si>
    <t>Number of training institutions newly assisted</t>
  </si>
  <si>
    <t>Certification system for technicians established or further enhanced</t>
  </si>
  <si>
    <t>Mandatory</t>
  </si>
  <si>
    <t>Operation of recovery and recycling scheme</t>
  </si>
  <si>
    <t>Operation of reclamation scheme</t>
  </si>
  <si>
    <t>Indicative list of equipment / tools in toolkits</t>
  </si>
  <si>
    <r>
      <t>CO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eq t</t>
    </r>
  </si>
  <si>
    <r>
      <t>CO</t>
    </r>
    <r>
      <rPr>
        <b/>
        <vertAlign val="subscript"/>
        <sz val="11"/>
        <color theme="1"/>
        <rFont val="Aptos Narrow"/>
        <family val="2"/>
        <scheme val="minor"/>
      </rPr>
      <t>2</t>
    </r>
    <r>
      <rPr>
        <b/>
        <sz val="11"/>
        <color theme="1"/>
        <rFont val="Aptos Narrow"/>
        <family val="2"/>
        <scheme val="minor"/>
      </rPr>
      <t>eqt</t>
    </r>
  </si>
  <si>
    <r>
      <t>CO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eqt</t>
    </r>
  </si>
  <si>
    <t>4.1.1</t>
  </si>
  <si>
    <t>4.1.2</t>
  </si>
  <si>
    <t>4.1.3</t>
  </si>
  <si>
    <t>Deduction of HFCs under this Agreement (CO2-eq tonnes)</t>
  </si>
  <si>
    <t>Deduction of HFCs from previously approved projects (CO2-eq tonnes)</t>
  </si>
  <si>
    <t>Remaining eligible consumption for HFCs (CO2-eq tonnes)</t>
  </si>
  <si>
    <t>%</t>
  </si>
  <si>
    <r>
      <t>CO</t>
    </r>
    <r>
      <rPr>
        <vertAlign val="subscript"/>
        <sz val="11"/>
        <color rgb="FF000000"/>
        <rFont val="Aptos Narrow"/>
        <family val="2"/>
        <scheme val="minor"/>
      </rPr>
      <t>2</t>
    </r>
    <r>
      <rPr>
        <sz val="11"/>
        <color indexed="8"/>
        <rFont val="Aptos Narrow"/>
        <family val="2"/>
        <scheme val="minor"/>
      </rPr>
      <t>-eq tonnes</t>
    </r>
  </si>
  <si>
    <t>Reduction in %</t>
  </si>
  <si>
    <t>Maximum allowable total consumption of
Annex F substances (CO2-eq tonnes)</t>
  </si>
  <si>
    <t>Montreal Protocol reduction schedule of Annex F substances (CO2-eq tonnes)</t>
  </si>
  <si>
    <t>SCHEDULE OF HFC PHASE-DOWN COMMITMENTS AND FUNDING TRANCHES UNDER THE KIGALI HFC IMPLEMENTATION PLAN (KIP) FROM APPENDIX 2-A: THE TARGETS, AND FUNDING</t>
  </si>
  <si>
    <t>freeze</t>
  </si>
  <si>
    <r>
      <t xml:space="preserve">Lead IA </t>
    </r>
    <r>
      <rPr>
        <sz val="11"/>
        <color rgb="FFFF0000"/>
        <rFont val="Aptos Narrow"/>
        <family val="2"/>
        <scheme val="minor"/>
      </rPr>
      <t>(XXX)</t>
    </r>
    <r>
      <rPr>
        <sz val="11"/>
        <color indexed="8"/>
        <rFont val="Aptos Narrow"/>
        <family val="2"/>
        <scheme val="minor"/>
      </rPr>
      <t xml:space="preserve"> agreed funding (US $)</t>
    </r>
  </si>
  <si>
    <r>
      <t xml:space="preserve">Cooperating IA </t>
    </r>
    <r>
      <rPr>
        <sz val="11"/>
        <color rgb="FFFF0000"/>
        <rFont val="Aptos Narrow"/>
        <family val="2"/>
        <scheme val="minor"/>
      </rPr>
      <t>(XXX)</t>
    </r>
    <r>
      <rPr>
        <sz val="11"/>
        <color indexed="8"/>
        <rFont val="Aptos Narrow"/>
        <family val="2"/>
        <scheme val="minor"/>
      </rPr>
      <t xml:space="preserve"> agreed funding (US $)</t>
    </r>
  </si>
  <si>
    <t>HFC Component of the Baseline</t>
  </si>
  <si>
    <t>HCFC Component of the Baseline</t>
  </si>
  <si>
    <t>CO2-eq tonnes</t>
  </si>
  <si>
    <t>2030</t>
  </si>
  <si>
    <t>Other (please specify)</t>
  </si>
  <si>
    <t>Other polyol (please specify)</t>
  </si>
  <si>
    <t xml:space="preserve">Component 1: </t>
  </si>
  <si>
    <t xml:space="preserve">Activity 1.2: </t>
  </si>
  <si>
    <t xml:space="preserve">Component 2: </t>
  </si>
  <si>
    <t xml:space="preserve">Activity 2.1:  </t>
  </si>
  <si>
    <t xml:space="preserve">Activity 2.2: </t>
  </si>
  <si>
    <t xml:space="preserve">Activity 2.3: </t>
  </si>
  <si>
    <t>Component 3:</t>
  </si>
  <si>
    <t>1.1.1:</t>
  </si>
  <si>
    <t>1.1.2:</t>
  </si>
  <si>
    <t>1.2.1:</t>
  </si>
  <si>
    <t>1.2.2:</t>
  </si>
  <si>
    <t>1.2.3:</t>
  </si>
  <si>
    <t>1.3.1:</t>
  </si>
  <si>
    <t>1.3.2:</t>
  </si>
  <si>
    <t>1.3.3:</t>
  </si>
  <si>
    <t>1.1.3:</t>
  </si>
  <si>
    <t>2.1.1:</t>
  </si>
  <si>
    <t>2.1.2:</t>
  </si>
  <si>
    <t>2.1.3:</t>
  </si>
  <si>
    <t>2.2.1:</t>
  </si>
  <si>
    <t>2.2.2:</t>
  </si>
  <si>
    <t>2.2.3:</t>
  </si>
  <si>
    <t>2.3.1:</t>
  </si>
  <si>
    <t>2.3.2:</t>
  </si>
  <si>
    <t>2.3.3:</t>
  </si>
  <si>
    <t xml:space="preserve">Activity 3.1:  </t>
  </si>
  <si>
    <t xml:space="preserve">Activity 3.2: </t>
  </si>
  <si>
    <t xml:space="preserve">Activity 3.3: </t>
  </si>
  <si>
    <t>3.1.1:</t>
  </si>
  <si>
    <t>3.1.2:</t>
  </si>
  <si>
    <t>3.1.3:</t>
  </si>
  <si>
    <t>3.2.1:</t>
  </si>
  <si>
    <t>3.2.2:</t>
  </si>
  <si>
    <t>3.2.3:</t>
  </si>
  <si>
    <t>3.3.1:</t>
  </si>
  <si>
    <t>3.3.2:</t>
  </si>
  <si>
    <t>3.3.3:</t>
  </si>
  <si>
    <t xml:space="preserve">Activity
(please add rows as necessary)  </t>
  </si>
  <si>
    <t>Stage I</t>
  </si>
  <si>
    <t>Planned Total</t>
  </si>
  <si>
    <t>Cumulative Achieved Total</t>
  </si>
  <si>
    <t xml:space="preserve"> Planned</t>
  </si>
  <si>
    <t xml:space="preserve"> Achieved</t>
  </si>
  <si>
    <r>
      <t xml:space="preserve">Other quantifiable results: </t>
    </r>
    <r>
      <rPr>
        <sz val="11"/>
        <color rgb="FF000000"/>
        <rFont val="Aptos Narrow"/>
        <family val="2"/>
      </rPr>
      <t>Please list any other quantifiable results achieved (e,g,. number of local RACHP associations strenghened)</t>
    </r>
  </si>
  <si>
    <t xml:space="preserve"> (specify stakeholder/ organization) </t>
  </si>
  <si>
    <t>Competency Based?</t>
  </si>
  <si>
    <t xml:space="preserve">Quantity </t>
  </si>
  <si>
    <t xml:space="preserve">Subsector 1: </t>
  </si>
  <si>
    <t>Subsector 2:</t>
  </si>
  <si>
    <t xml:space="preserve">Subsector 3: </t>
  </si>
  <si>
    <t>Delivered?</t>
  </si>
  <si>
    <t>PCM 1.1: International and national consultants</t>
  </si>
  <si>
    <t>PCM 1.2: Travel</t>
  </si>
  <si>
    <t>PCM 1.3: Consultation meetings</t>
  </si>
  <si>
    <t>PCM 1.4: Other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</si>
</sst>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"/>
    <numFmt numFmtId="167" formatCode="0.0%"/>
    <numFmt numFmtId="168" formatCode="&quot;$&quot;#,##0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vertAlign val="subscript"/>
      <sz val="11"/>
      <color rgb="FF00000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vertAlign val="subscript"/>
      <sz val="11"/>
      <color theme="1"/>
      <name val="Aptos Narrow"/>
      <family val="2"/>
      <scheme val="minor"/>
    </font>
    <font>
      <sz val="10"/>
      <color theme="1"/>
      <name val="Times New Roman"/>
      <family val="1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vertAlign val="subscript"/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D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49992370372631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57">
    <xf numFmtId="0" fontId="0" fillId="0" borderId="0" xfId="0"/>
    <xf numFmtId="0" fontId="0" fillId="0" borderId="0" xfId="0" applyAlignment="1">
      <alignment horizontal="center"/>
    </xf>
    <xf numFmtId="164" fontId="0" fillId="0" borderId="0" xfId="1" applyNumberFormat="1" applyFont="1"/>
    <xf numFmtId="9" fontId="0" fillId="0" borderId="0" xfId="2" applyFont="1"/>
    <xf numFmtId="0" fontId="2" fillId="0" borderId="0" xfId="0" applyFont="1"/>
    <xf numFmtId="0" fontId="0" fillId="0" borderId="1" xfId="0" applyBorder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/>
    <xf numFmtId="164" fontId="2" fillId="2" borderId="1" xfId="1" applyNumberFormat="1" applyFont="1" applyFill="1" applyBorder="1" applyAlignment="1">
      <alignment horizontal="center" vertical="center" wrapText="1"/>
    </xf>
    <xf numFmtId="9" fontId="2" fillId="2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/>
    </xf>
    <xf numFmtId="9" fontId="2" fillId="2" borderId="1" xfId="2" applyFont="1" applyFill="1" applyBorder="1" applyAlignment="1">
      <alignment horizontal="center"/>
    </xf>
    <xf numFmtId="164" fontId="0" fillId="2" borderId="1" xfId="1" applyNumberFormat="1" applyFont="1" applyFill="1" applyBorder="1"/>
    <xf numFmtId="9" fontId="0" fillId="2" borderId="1" xfId="2" applyFont="1" applyFill="1" applyBorder="1"/>
    <xf numFmtId="164" fontId="2" fillId="3" borderId="1" xfId="1" applyNumberFormat="1" applyFont="1" applyFill="1" applyBorder="1" applyAlignment="1">
      <alignment horizontal="center" vertical="center" wrapText="1"/>
    </xf>
    <xf numFmtId="9" fontId="2" fillId="3" borderId="1" xfId="2" applyFont="1" applyFill="1" applyBorder="1" applyAlignment="1">
      <alignment horizontal="center" vertical="center" wrapText="1"/>
    </xf>
    <xf numFmtId="164" fontId="2" fillId="3" borderId="1" xfId="1" applyNumberFormat="1" applyFont="1" applyFill="1" applyBorder="1" applyAlignment="1">
      <alignment horizontal="center"/>
    </xf>
    <xf numFmtId="9" fontId="2" fillId="3" borderId="1" xfId="2" applyFont="1" applyFill="1" applyBorder="1" applyAlignment="1">
      <alignment horizontal="center"/>
    </xf>
    <xf numFmtId="164" fontId="0" fillId="3" borderId="1" xfId="1" applyNumberFormat="1" applyFont="1" applyFill="1" applyBorder="1"/>
    <xf numFmtId="9" fontId="0" fillId="3" borderId="1" xfId="2" applyFont="1" applyFill="1" applyBorder="1"/>
    <xf numFmtId="164" fontId="2" fillId="4" borderId="1" xfId="1" applyNumberFormat="1" applyFont="1" applyFill="1" applyBorder="1" applyAlignment="1">
      <alignment horizontal="center" vertical="center" wrapText="1"/>
    </xf>
    <xf numFmtId="164" fontId="0" fillId="4" borderId="1" xfId="1" applyNumberFormat="1" applyFont="1" applyFill="1" applyBorder="1"/>
    <xf numFmtId="164" fontId="2" fillId="5" borderId="1" xfId="1" applyNumberFormat="1" applyFont="1" applyFill="1" applyBorder="1" applyAlignment="1">
      <alignment horizontal="center" vertical="center" wrapText="1"/>
    </xf>
    <xf numFmtId="164" fontId="0" fillId="5" borderId="1" xfId="1" applyNumberFormat="1" applyFont="1" applyFill="1" applyBorder="1"/>
    <xf numFmtId="164" fontId="0" fillId="0" borderId="1" xfId="1" applyNumberFormat="1" applyFont="1" applyFill="1" applyBorder="1"/>
    <xf numFmtId="0" fontId="2" fillId="0" borderId="1" xfId="0" applyFont="1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164" fontId="2" fillId="7" borderId="1" xfId="1" applyNumberFormat="1" applyFont="1" applyFill="1" applyBorder="1"/>
    <xf numFmtId="9" fontId="2" fillId="7" borderId="1" xfId="2" applyFont="1" applyFill="1" applyBorder="1"/>
    <xf numFmtId="0" fontId="2" fillId="7" borderId="1" xfId="0" applyFont="1" applyFill="1" applyBorder="1"/>
    <xf numFmtId="164" fontId="2" fillId="8" borderId="1" xfId="0" applyNumberFormat="1" applyFont="1" applyFill="1" applyBorder="1" applyAlignment="1">
      <alignment horizontal="right"/>
    </xf>
    <xf numFmtId="0" fontId="2" fillId="7" borderId="1" xfId="0" applyFont="1" applyFill="1" applyBorder="1" applyAlignment="1">
      <alignment horizontal="right"/>
    </xf>
    <xf numFmtId="0" fontId="0" fillId="0" borderId="1" xfId="0" applyBorder="1" applyAlignment="1">
      <alignment horizontal="center"/>
    </xf>
    <xf numFmtId="0" fontId="2" fillId="8" borderId="1" xfId="0" applyFont="1" applyFill="1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164" fontId="2" fillId="8" borderId="1" xfId="1" applyNumberFormat="1" applyFont="1" applyFill="1" applyBorder="1"/>
    <xf numFmtId="9" fontId="2" fillId="8" borderId="1" xfId="2" applyFont="1" applyFill="1" applyBorder="1"/>
    <xf numFmtId="0" fontId="2" fillId="8" borderId="1" xfId="0" applyFont="1" applyFill="1" applyBorder="1"/>
    <xf numFmtId="0" fontId="2" fillId="8" borderId="0" xfId="0" applyFont="1" applyFill="1"/>
    <xf numFmtId="164" fontId="2" fillId="8" borderId="1" xfId="0" applyNumberFormat="1" applyFont="1" applyFill="1" applyBorder="1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7" borderId="6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164" fontId="2" fillId="7" borderId="1" xfId="1" applyNumberFormat="1" applyFont="1" applyFill="1" applyBorder="1" applyAlignment="1">
      <alignment horizontal="center" vertical="center" wrapText="1"/>
    </xf>
    <xf numFmtId="9" fontId="2" fillId="7" borderId="1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43" fontId="0" fillId="0" borderId="0" xfId="3" applyFont="1"/>
    <xf numFmtId="165" fontId="0" fillId="0" borderId="0" xfId="3" applyNumberFormat="1" applyFont="1"/>
    <xf numFmtId="43" fontId="6" fillId="2" borderId="1" xfId="3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center"/>
    </xf>
    <xf numFmtId="43" fontId="0" fillId="2" borderId="42" xfId="3" applyFont="1" applyFill="1" applyBorder="1" applyAlignment="1">
      <alignment horizontal="left" vertical="center" wrapText="1"/>
    </xf>
    <xf numFmtId="43" fontId="0" fillId="2" borderId="36" xfId="3" applyFont="1" applyFill="1" applyBorder="1" applyAlignment="1">
      <alignment horizontal="left" vertical="center" wrapText="1"/>
    </xf>
    <xf numFmtId="43" fontId="0" fillId="0" borderId="24" xfId="3" applyFont="1" applyFill="1" applyBorder="1" applyAlignment="1">
      <alignment horizontal="center" vertical="center" wrapText="1"/>
    </xf>
    <xf numFmtId="43" fontId="2" fillId="0" borderId="24" xfId="3" applyFont="1" applyFill="1" applyBorder="1" applyAlignment="1">
      <alignment horizontal="center" vertical="center" wrapText="1"/>
    </xf>
    <xf numFmtId="9" fontId="10" fillId="3" borderId="1" xfId="2" applyFont="1" applyFill="1" applyBorder="1" applyAlignment="1">
      <alignment horizontal="center" vertical="center" wrapText="1"/>
    </xf>
    <xf numFmtId="164" fontId="10" fillId="2" borderId="1" xfId="1" applyNumberFormat="1" applyFont="1" applyFill="1" applyBorder="1" applyAlignment="1">
      <alignment horizontal="center" vertical="center" wrapText="1"/>
    </xf>
    <xf numFmtId="9" fontId="10" fillId="2" borderId="1" xfId="2" applyFont="1" applyFill="1" applyBorder="1" applyAlignment="1">
      <alignment horizontal="center" vertical="center" wrapText="1"/>
    </xf>
    <xf numFmtId="164" fontId="10" fillId="3" borderId="1" xfId="1" applyNumberFormat="1" applyFont="1" applyFill="1" applyBorder="1" applyAlignment="1">
      <alignment horizontal="center" vertical="center" wrapText="1"/>
    </xf>
    <xf numFmtId="164" fontId="10" fillId="4" borderId="1" xfId="1" applyNumberFormat="1" applyFont="1" applyFill="1" applyBorder="1" applyAlignment="1">
      <alignment horizontal="center" vertical="center" wrapText="1"/>
    </xf>
    <xf numFmtId="164" fontId="10" fillId="5" borderId="1" xfId="1" applyNumberFormat="1" applyFont="1" applyFill="1" applyBorder="1" applyAlignment="1">
      <alignment horizontal="center" vertical="center" wrapText="1"/>
    </xf>
    <xf numFmtId="164" fontId="10" fillId="2" borderId="1" xfId="1" applyNumberFormat="1" applyFont="1" applyFill="1" applyBorder="1" applyAlignment="1">
      <alignment horizontal="center"/>
    </xf>
    <xf numFmtId="9" fontId="10" fillId="2" borderId="1" xfId="2" applyFont="1" applyFill="1" applyBorder="1" applyAlignment="1">
      <alignment horizontal="center"/>
    </xf>
    <xf numFmtId="164" fontId="10" fillId="3" borderId="1" xfId="1" applyNumberFormat="1" applyFont="1" applyFill="1" applyBorder="1" applyAlignment="1">
      <alignment horizontal="center"/>
    </xf>
    <xf numFmtId="164" fontId="10" fillId="4" borderId="1" xfId="1" applyNumberFormat="1" applyFont="1" applyFill="1" applyBorder="1" applyAlignment="1">
      <alignment horizontal="center"/>
    </xf>
    <xf numFmtId="164" fontId="10" fillId="5" borderId="1" xfId="1" applyNumberFormat="1" applyFont="1" applyFill="1" applyBorder="1" applyAlignment="1">
      <alignment horizontal="center"/>
    </xf>
    <xf numFmtId="0" fontId="10" fillId="0" borderId="0" xfId="0" applyFont="1"/>
    <xf numFmtId="0" fontId="10" fillId="2" borderId="6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 vertical="center" wrapText="1"/>
    </xf>
    <xf numFmtId="0" fontId="2" fillId="6" borderId="0" xfId="0" applyFont="1" applyFill="1"/>
    <xf numFmtId="9" fontId="10" fillId="2" borderId="9" xfId="2" applyFont="1" applyFill="1" applyBorder="1" applyAlignment="1">
      <alignment horizontal="center" vertical="center" wrapText="1"/>
    </xf>
    <xf numFmtId="9" fontId="0" fillId="2" borderId="9" xfId="2" applyFont="1" applyFill="1" applyBorder="1"/>
    <xf numFmtId="9" fontId="2" fillId="7" borderId="9" xfId="2" applyFont="1" applyFill="1" applyBorder="1"/>
    <xf numFmtId="0" fontId="10" fillId="6" borderId="0" xfId="0" applyFont="1" applyFill="1" applyAlignment="1">
      <alignment horizontal="center" vertical="center" wrapText="1"/>
    </xf>
    <xf numFmtId="0" fontId="0" fillId="6" borderId="0" xfId="0" applyFill="1"/>
    <xf numFmtId="0" fontId="2" fillId="6" borderId="0" xfId="0" applyFont="1" applyFill="1" applyAlignment="1">
      <alignment horizontal="right"/>
    </xf>
    <xf numFmtId="0" fontId="2" fillId="0" borderId="1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164" fontId="2" fillId="4" borderId="11" xfId="1" applyNumberFormat="1" applyFont="1" applyFill="1" applyBorder="1" applyAlignment="1">
      <alignment vertical="center" wrapText="1"/>
    </xf>
    <xf numFmtId="164" fontId="0" fillId="0" borderId="19" xfId="1" applyNumberFormat="1" applyFont="1" applyBorder="1"/>
    <xf numFmtId="164" fontId="0" fillId="0" borderId="0" xfId="1" applyNumberFormat="1" applyFont="1" applyBorder="1"/>
    <xf numFmtId="9" fontId="0" fillId="0" borderId="0" xfId="2" applyFont="1" applyBorder="1"/>
    <xf numFmtId="0" fontId="0" fillId="0" borderId="12" xfId="0" applyBorder="1"/>
    <xf numFmtId="164" fontId="0" fillId="3" borderId="24" xfId="1" applyNumberFormat="1" applyFont="1" applyFill="1" applyBorder="1"/>
    <xf numFmtId="164" fontId="2" fillId="7" borderId="24" xfId="1" applyNumberFormat="1" applyFont="1" applyFill="1" applyBorder="1"/>
    <xf numFmtId="164" fontId="10" fillId="3" borderId="24" xfId="1" applyNumberFormat="1" applyFont="1" applyFill="1" applyBorder="1" applyAlignment="1">
      <alignment horizontal="center"/>
    </xf>
    <xf numFmtId="164" fontId="10" fillId="3" borderId="24" xfId="1" applyNumberFormat="1" applyFont="1" applyFill="1" applyBorder="1" applyAlignment="1">
      <alignment horizontal="center" vertical="center" wrapText="1"/>
    </xf>
    <xf numFmtId="164" fontId="0" fillId="0" borderId="24" xfId="1" applyNumberFormat="1" applyFont="1" applyFill="1" applyBorder="1"/>
    <xf numFmtId="164" fontId="2" fillId="8" borderId="24" xfId="1" applyNumberFormat="1" applyFont="1" applyFill="1" applyBorder="1"/>
    <xf numFmtId="0" fontId="2" fillId="0" borderId="48" xfId="0" applyFont="1" applyBorder="1" applyAlignment="1">
      <alignment horizontal="left" vertical="center" wrapText="1"/>
    </xf>
    <xf numFmtId="0" fontId="2" fillId="0" borderId="48" xfId="0" applyFont="1" applyBorder="1" applyAlignment="1">
      <alignment horizontal="left" vertical="center"/>
    </xf>
    <xf numFmtId="164" fontId="2" fillId="7" borderId="10" xfId="1" applyNumberFormat="1" applyFont="1" applyFill="1" applyBorder="1"/>
    <xf numFmtId="164" fontId="2" fillId="8" borderId="10" xfId="1" applyNumberFormat="1" applyFont="1" applyFill="1" applyBorder="1"/>
    <xf numFmtId="0" fontId="0" fillId="0" borderId="19" xfId="0" applyBorder="1"/>
    <xf numFmtId="0" fontId="0" fillId="6" borderId="24" xfId="0" applyFill="1" applyBorder="1"/>
    <xf numFmtId="0" fontId="2" fillId="6" borderId="24" xfId="0" applyFont="1" applyFill="1" applyBorder="1"/>
    <xf numFmtId="0" fontId="2" fillId="0" borderId="24" xfId="0" applyFont="1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7" borderId="24" xfId="0" applyFont="1" applyFill="1" applyBorder="1"/>
    <xf numFmtId="164" fontId="10" fillId="4" borderId="10" xfId="1" applyNumberFormat="1" applyFont="1" applyFill="1" applyBorder="1" applyAlignment="1">
      <alignment horizontal="center"/>
    </xf>
    <xf numFmtId="164" fontId="10" fillId="4" borderId="10" xfId="1" applyNumberFormat="1" applyFont="1" applyFill="1" applyBorder="1" applyAlignment="1">
      <alignment horizontal="center" vertical="center" wrapText="1"/>
    </xf>
    <xf numFmtId="164" fontId="0" fillId="4" borderId="10" xfId="1" applyNumberFormat="1" applyFont="1" applyFill="1" applyBorder="1"/>
    <xf numFmtId="164" fontId="10" fillId="10" borderId="10" xfId="1" applyNumberFormat="1" applyFont="1" applyFill="1" applyBorder="1" applyAlignment="1">
      <alignment horizontal="center"/>
    </xf>
    <xf numFmtId="164" fontId="10" fillId="10" borderId="1" xfId="1" applyNumberFormat="1" applyFont="1" applyFill="1" applyBorder="1" applyAlignment="1">
      <alignment horizontal="center"/>
    </xf>
    <xf numFmtId="164" fontId="10" fillId="10" borderId="10" xfId="1" applyNumberFormat="1" applyFont="1" applyFill="1" applyBorder="1" applyAlignment="1">
      <alignment horizontal="center" vertical="center" wrapText="1"/>
    </xf>
    <xf numFmtId="164" fontId="10" fillId="10" borderId="1" xfId="1" applyNumberFormat="1" applyFont="1" applyFill="1" applyBorder="1" applyAlignment="1">
      <alignment horizontal="center" vertical="center" wrapText="1"/>
    </xf>
    <xf numFmtId="9" fontId="10" fillId="10" borderId="1" xfId="2" applyFont="1" applyFill="1" applyBorder="1" applyAlignment="1">
      <alignment horizontal="center" vertical="center" wrapText="1"/>
    </xf>
    <xf numFmtId="164" fontId="0" fillId="10" borderId="10" xfId="1" applyNumberFormat="1" applyFont="1" applyFill="1" applyBorder="1"/>
    <xf numFmtId="164" fontId="0" fillId="10" borderId="1" xfId="1" applyNumberFormat="1" applyFont="1" applyFill="1" applyBorder="1"/>
    <xf numFmtId="9" fontId="0" fillId="10" borderId="1" xfId="2" applyFont="1" applyFill="1" applyBorder="1"/>
    <xf numFmtId="164" fontId="2" fillId="10" borderId="1" xfId="1" applyNumberFormat="1" applyFont="1" applyFill="1" applyBorder="1" applyAlignment="1">
      <alignment horizontal="center"/>
    </xf>
    <xf numFmtId="9" fontId="2" fillId="10" borderId="1" xfId="2" applyFont="1" applyFill="1" applyBorder="1" applyAlignment="1">
      <alignment horizontal="center"/>
    </xf>
    <xf numFmtId="164" fontId="2" fillId="10" borderId="1" xfId="1" applyNumberFormat="1" applyFont="1" applyFill="1" applyBorder="1" applyAlignment="1">
      <alignment horizontal="center" vertical="center" wrapText="1"/>
    </xf>
    <xf numFmtId="0" fontId="2" fillId="11" borderId="48" xfId="0" applyFont="1" applyFill="1" applyBorder="1" applyAlignment="1">
      <alignment horizontal="center"/>
    </xf>
    <xf numFmtId="164" fontId="2" fillId="11" borderId="1" xfId="1" applyNumberFormat="1" applyFont="1" applyFill="1" applyBorder="1" applyAlignment="1">
      <alignment horizontal="center"/>
    </xf>
    <xf numFmtId="9" fontId="2" fillId="11" borderId="1" xfId="2" applyFont="1" applyFill="1" applyBorder="1" applyAlignment="1">
      <alignment horizontal="center"/>
    </xf>
    <xf numFmtId="164" fontId="2" fillId="11" borderId="1" xfId="1" applyNumberFormat="1" applyFont="1" applyFill="1" applyBorder="1" applyAlignment="1">
      <alignment horizontal="center" vertical="center" wrapText="1"/>
    </xf>
    <xf numFmtId="9" fontId="10" fillId="11" borderId="1" xfId="2" applyFont="1" applyFill="1" applyBorder="1" applyAlignment="1">
      <alignment horizontal="center" vertical="center" wrapText="1"/>
    </xf>
    <xf numFmtId="164" fontId="0" fillId="11" borderId="1" xfId="1" applyNumberFormat="1" applyFont="1" applyFill="1" applyBorder="1"/>
    <xf numFmtId="9" fontId="0" fillId="11" borderId="1" xfId="2" applyFont="1" applyFill="1" applyBorder="1"/>
    <xf numFmtId="0" fontId="2" fillId="5" borderId="36" xfId="0" applyFont="1" applyFill="1" applyBorder="1" applyAlignment="1">
      <alignment horizontal="left" vertical="center"/>
    </xf>
    <xf numFmtId="0" fontId="2" fillId="5" borderId="36" xfId="0" applyFont="1" applyFill="1" applyBorder="1" applyAlignment="1">
      <alignment vertical="center"/>
    </xf>
    <xf numFmtId="0" fontId="2" fillId="5" borderId="11" xfId="0" applyFont="1" applyFill="1" applyBorder="1" applyAlignment="1">
      <alignment vertical="center"/>
    </xf>
    <xf numFmtId="0" fontId="2" fillId="5" borderId="48" xfId="0" applyFont="1" applyFill="1" applyBorder="1" applyAlignment="1">
      <alignment vertical="center"/>
    </xf>
    <xf numFmtId="164" fontId="2" fillId="4" borderId="36" xfId="1" applyNumberFormat="1" applyFont="1" applyFill="1" applyBorder="1" applyAlignment="1">
      <alignment vertical="center" wrapText="1"/>
    </xf>
    <xf numFmtId="164" fontId="2" fillId="4" borderId="48" xfId="1" applyNumberFormat="1" applyFont="1" applyFill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36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164" fontId="2" fillId="3" borderId="11" xfId="1" applyNumberFormat="1" applyFont="1" applyFill="1" applyBorder="1" applyAlignment="1">
      <alignment vertical="center" wrapText="1"/>
    </xf>
    <xf numFmtId="164" fontId="2" fillId="3" borderId="48" xfId="1" applyNumberFormat="1" applyFont="1" applyFill="1" applyBorder="1" applyAlignment="1">
      <alignment vertical="center" wrapText="1"/>
    </xf>
    <xf numFmtId="164" fontId="2" fillId="4" borderId="36" xfId="1" applyNumberFormat="1" applyFont="1" applyFill="1" applyBorder="1" applyAlignment="1">
      <alignment horizontal="left" vertical="center"/>
    </xf>
    <xf numFmtId="164" fontId="2" fillId="5" borderId="36" xfId="1" applyNumberFormat="1" applyFont="1" applyFill="1" applyBorder="1" applyAlignment="1">
      <alignment vertical="center" wrapText="1"/>
    </xf>
    <xf numFmtId="164" fontId="2" fillId="5" borderId="11" xfId="1" applyNumberFormat="1" applyFont="1" applyFill="1" applyBorder="1" applyAlignment="1">
      <alignment vertical="center" wrapText="1"/>
    </xf>
    <xf numFmtId="164" fontId="2" fillId="5" borderId="48" xfId="1" applyNumberFormat="1" applyFont="1" applyFill="1" applyBorder="1" applyAlignment="1">
      <alignment vertical="center" wrapText="1"/>
    </xf>
    <xf numFmtId="164" fontId="2" fillId="5" borderId="36" xfId="1" applyNumberFormat="1" applyFont="1" applyFill="1" applyBorder="1" applyAlignment="1">
      <alignment vertical="center"/>
    </xf>
    <xf numFmtId="0" fontId="2" fillId="4" borderId="36" xfId="0" applyFont="1" applyFill="1" applyBorder="1" applyAlignment="1">
      <alignment horizontal="left" vertical="center"/>
    </xf>
    <xf numFmtId="164" fontId="10" fillId="11" borderId="1" xfId="1" applyNumberFormat="1" applyFont="1" applyFill="1" applyBorder="1" applyAlignment="1">
      <alignment horizontal="center"/>
    </xf>
    <xf numFmtId="164" fontId="2" fillId="3" borderId="10" xfId="1" applyNumberFormat="1" applyFont="1" applyFill="1" applyBorder="1" applyAlignment="1">
      <alignment horizontal="center" vertical="center" wrapText="1"/>
    </xf>
    <xf numFmtId="164" fontId="2" fillId="3" borderId="11" xfId="1" applyNumberFormat="1" applyFont="1" applyFill="1" applyBorder="1" applyAlignment="1">
      <alignment vertical="center"/>
    </xf>
    <xf numFmtId="164" fontId="10" fillId="3" borderId="10" xfId="1" applyNumberFormat="1" applyFont="1" applyFill="1" applyBorder="1" applyAlignment="1">
      <alignment horizontal="center" vertical="center" wrapText="1"/>
    </xf>
    <xf numFmtId="164" fontId="2" fillId="10" borderId="24" xfId="1" applyNumberFormat="1" applyFont="1" applyFill="1" applyBorder="1" applyAlignment="1">
      <alignment horizontal="center" vertical="center" wrapText="1"/>
    </xf>
    <xf numFmtId="164" fontId="10" fillId="10" borderId="24" xfId="1" applyNumberFormat="1" applyFont="1" applyFill="1" applyBorder="1" applyAlignment="1">
      <alignment horizontal="center" vertical="center" wrapText="1"/>
    </xf>
    <xf numFmtId="164" fontId="2" fillId="11" borderId="24" xfId="1" applyNumberFormat="1" applyFont="1" applyFill="1" applyBorder="1" applyAlignment="1">
      <alignment horizontal="center" vertical="center" wrapText="1"/>
    </xf>
    <xf numFmtId="164" fontId="0" fillId="0" borderId="29" xfId="1" applyNumberFormat="1" applyFont="1" applyBorder="1" applyAlignment="1">
      <alignment horizontal="center"/>
    </xf>
    <xf numFmtId="0" fontId="2" fillId="0" borderId="19" xfId="0" applyFont="1" applyBorder="1" applyAlignment="1">
      <alignment horizontal="center" vertical="center" wrapText="1"/>
    </xf>
    <xf numFmtId="164" fontId="2" fillId="5" borderId="29" xfId="1" applyNumberFormat="1" applyFont="1" applyFill="1" applyBorder="1" applyAlignment="1">
      <alignment horizontal="center"/>
    </xf>
    <xf numFmtId="164" fontId="2" fillId="4" borderId="29" xfId="1" applyNumberFormat="1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 vertical="center"/>
    </xf>
    <xf numFmtId="164" fontId="1" fillId="0" borderId="1" xfId="1" applyNumberFormat="1" applyFont="1" applyBorder="1" applyAlignment="1">
      <alignment horizontal="center" vertical="center"/>
    </xf>
    <xf numFmtId="9" fontId="10" fillId="3" borderId="9" xfId="2" applyFont="1" applyFill="1" applyBorder="1" applyAlignment="1">
      <alignment horizontal="center" vertical="center" wrapText="1"/>
    </xf>
    <xf numFmtId="9" fontId="0" fillId="3" borderId="9" xfId="2" applyFont="1" applyFill="1" applyBorder="1"/>
    <xf numFmtId="9" fontId="10" fillId="3" borderId="9" xfId="2" applyFont="1" applyFill="1" applyBorder="1" applyAlignment="1">
      <alignment horizontal="center"/>
    </xf>
    <xf numFmtId="9" fontId="2" fillId="8" borderId="9" xfId="2" applyFont="1" applyFill="1" applyBorder="1"/>
    <xf numFmtId="0" fontId="2" fillId="8" borderId="24" xfId="0" applyFont="1" applyFill="1" applyBorder="1"/>
    <xf numFmtId="9" fontId="2" fillId="7" borderId="25" xfId="2" applyFont="1" applyFill="1" applyBorder="1"/>
    <xf numFmtId="9" fontId="0" fillId="0" borderId="12" xfId="2" applyFont="1" applyBorder="1"/>
    <xf numFmtId="9" fontId="1" fillId="0" borderId="25" xfId="2" applyFont="1" applyBorder="1" applyAlignment="1">
      <alignment horizontal="center" vertical="center"/>
    </xf>
    <xf numFmtId="9" fontId="2" fillId="8" borderId="25" xfId="2" applyFont="1" applyFill="1" applyBorder="1"/>
    <xf numFmtId="164" fontId="0" fillId="0" borderId="1" xfId="1" applyNumberFormat="1" applyFont="1" applyBorder="1"/>
    <xf numFmtId="164" fontId="0" fillId="0" borderId="25" xfId="1" applyNumberFormat="1" applyFont="1" applyBorder="1"/>
    <xf numFmtId="164" fontId="0" fillId="0" borderId="12" xfId="1" applyNumberFormat="1" applyFont="1" applyBorder="1"/>
    <xf numFmtId="164" fontId="2" fillId="8" borderId="25" xfId="1" applyNumberFormat="1" applyFont="1" applyFill="1" applyBorder="1"/>
    <xf numFmtId="164" fontId="3" fillId="5" borderId="38" xfId="1" applyNumberFormat="1" applyFont="1" applyFill="1" applyBorder="1" applyAlignment="1">
      <alignment horizontal="center" vertical="center" wrapText="1"/>
    </xf>
    <xf numFmtId="164" fontId="10" fillId="11" borderId="1" xfId="1" applyNumberFormat="1" applyFont="1" applyFill="1" applyBorder="1" applyAlignment="1">
      <alignment horizontal="center" vertical="center" wrapText="1"/>
    </xf>
    <xf numFmtId="164" fontId="0" fillId="4" borderId="25" xfId="1" applyNumberFormat="1" applyFont="1" applyFill="1" applyBorder="1"/>
    <xf numFmtId="164" fontId="2" fillId="11" borderId="9" xfId="1" applyNumberFormat="1" applyFont="1" applyFill="1" applyBorder="1" applyAlignment="1">
      <alignment horizontal="center"/>
    </xf>
    <xf numFmtId="164" fontId="2" fillId="11" borderId="11" xfId="1" applyNumberFormat="1" applyFont="1" applyFill="1" applyBorder="1" applyAlignment="1">
      <alignment horizontal="center"/>
    </xf>
    <xf numFmtId="9" fontId="10" fillId="11" borderId="25" xfId="2" applyFont="1" applyFill="1" applyBorder="1" applyAlignment="1">
      <alignment horizontal="center" vertical="center" wrapText="1"/>
    </xf>
    <xf numFmtId="9" fontId="0" fillId="11" borderId="25" xfId="2" applyFont="1" applyFill="1" applyBorder="1"/>
    <xf numFmtId="9" fontId="10" fillId="11" borderId="25" xfId="2" applyFont="1" applyFill="1" applyBorder="1" applyAlignment="1">
      <alignment horizontal="center"/>
    </xf>
    <xf numFmtId="9" fontId="10" fillId="4" borderId="25" xfId="2" applyFont="1" applyFill="1" applyBorder="1" applyAlignment="1">
      <alignment horizontal="center"/>
    </xf>
    <xf numFmtId="9" fontId="10" fillId="4" borderId="25" xfId="2" applyFont="1" applyFill="1" applyBorder="1" applyAlignment="1">
      <alignment horizontal="center" vertical="center" wrapText="1"/>
    </xf>
    <xf numFmtId="9" fontId="0" fillId="4" borderId="25" xfId="2" applyFont="1" applyFill="1" applyBorder="1"/>
    <xf numFmtId="9" fontId="10" fillId="10" borderId="25" xfId="2" applyFont="1" applyFill="1" applyBorder="1" applyAlignment="1">
      <alignment horizontal="center"/>
    </xf>
    <xf numFmtId="9" fontId="10" fillId="10" borderId="25" xfId="2" applyFont="1" applyFill="1" applyBorder="1" applyAlignment="1">
      <alignment horizontal="center" vertical="center" wrapText="1"/>
    </xf>
    <xf numFmtId="9" fontId="0" fillId="10" borderId="25" xfId="2" applyFont="1" applyFill="1" applyBorder="1"/>
    <xf numFmtId="164" fontId="2" fillId="10" borderId="1" xfId="1" applyNumberFormat="1" applyFont="1" applyFill="1" applyBorder="1" applyAlignment="1">
      <alignment horizontal="center" vertical="center"/>
    </xf>
    <xf numFmtId="164" fontId="2" fillId="11" borderId="1" xfId="1" applyNumberFormat="1" applyFont="1" applyFill="1" applyBorder="1" applyAlignment="1">
      <alignment horizontal="center" vertical="center"/>
    </xf>
    <xf numFmtId="164" fontId="3" fillId="4" borderId="1" xfId="1" applyNumberFormat="1" applyFont="1" applyFill="1" applyBorder="1" applyAlignment="1">
      <alignment horizontal="center" vertical="center" wrapText="1"/>
    </xf>
    <xf numFmtId="0" fontId="2" fillId="6" borderId="4" xfId="0" applyFont="1" applyFill="1" applyBorder="1"/>
    <xf numFmtId="164" fontId="2" fillId="7" borderId="56" xfId="1" applyNumberFormat="1" applyFont="1" applyFill="1" applyBorder="1"/>
    <xf numFmtId="164" fontId="2" fillId="7" borderId="5" xfId="1" applyNumberFormat="1" applyFont="1" applyFill="1" applyBorder="1"/>
    <xf numFmtId="164" fontId="0" fillId="0" borderId="48" xfId="1" applyNumberFormat="1" applyFont="1" applyBorder="1"/>
    <xf numFmtId="164" fontId="2" fillId="7" borderId="59" xfId="1" applyNumberFormat="1" applyFont="1" applyFill="1" applyBorder="1"/>
    <xf numFmtId="164" fontId="2" fillId="8" borderId="48" xfId="1" applyNumberFormat="1" applyFont="1" applyFill="1" applyBorder="1"/>
    <xf numFmtId="0" fontId="2" fillId="7" borderId="4" xfId="0" applyFont="1" applyFill="1" applyBorder="1"/>
    <xf numFmtId="164" fontId="0" fillId="0" borderId="37" xfId="1" applyNumberFormat="1" applyFont="1" applyBorder="1" applyAlignment="1">
      <alignment horizontal="center"/>
    </xf>
    <xf numFmtId="164" fontId="0" fillId="0" borderId="20" xfId="1" applyNumberFormat="1" applyFont="1" applyBorder="1"/>
    <xf numFmtId="164" fontId="0" fillId="0" borderId="48" xfId="1" applyNumberFormat="1" applyFont="1" applyFill="1" applyBorder="1"/>
    <xf numFmtId="164" fontId="2" fillId="11" borderId="24" xfId="1" applyNumberFormat="1" applyFont="1" applyFill="1" applyBorder="1" applyAlignment="1">
      <alignment horizontal="center" vertical="center"/>
    </xf>
    <xf numFmtId="9" fontId="2" fillId="10" borderId="1" xfId="2" applyFont="1" applyFill="1" applyBorder="1" applyAlignment="1">
      <alignment horizontal="center" vertical="center" wrapText="1"/>
    </xf>
    <xf numFmtId="9" fontId="2" fillId="11" borderId="1" xfId="2" applyFont="1" applyFill="1" applyBorder="1" applyAlignment="1">
      <alignment horizontal="center" vertical="center" wrapText="1"/>
    </xf>
    <xf numFmtId="164" fontId="2" fillId="3" borderId="1" xfId="1" applyNumberFormat="1" applyFont="1" applyFill="1" applyBorder="1"/>
    <xf numFmtId="9" fontId="2" fillId="3" borderId="1" xfId="2" applyFont="1" applyFill="1" applyBorder="1"/>
    <xf numFmtId="164" fontId="2" fillId="10" borderId="1" xfId="1" applyNumberFormat="1" applyFont="1" applyFill="1" applyBorder="1"/>
    <xf numFmtId="9" fontId="2" fillId="10" borderId="1" xfId="2" applyFont="1" applyFill="1" applyBorder="1"/>
    <xf numFmtId="164" fontId="2" fillId="11" borderId="1" xfId="1" applyNumberFormat="1" applyFont="1" applyFill="1" applyBorder="1"/>
    <xf numFmtId="9" fontId="2" fillId="11" borderId="1" xfId="2" applyFont="1" applyFill="1" applyBorder="1"/>
    <xf numFmtId="0" fontId="14" fillId="0" borderId="0" xfId="0" applyFont="1"/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2" borderId="1" xfId="0" applyFill="1" applyBorder="1" applyAlignment="1">
      <alignment wrapText="1"/>
    </xf>
    <xf numFmtId="164" fontId="2" fillId="13" borderId="1" xfId="1" applyNumberFormat="1" applyFont="1" applyFill="1" applyBorder="1" applyAlignment="1">
      <alignment horizontal="center" vertical="center" wrapText="1"/>
    </xf>
    <xf numFmtId="164" fontId="0" fillId="13" borderId="1" xfId="1" applyNumberFormat="1" applyFont="1" applyFill="1" applyBorder="1"/>
    <xf numFmtId="164" fontId="2" fillId="13" borderId="1" xfId="1" applyNumberFormat="1" applyFont="1" applyFill="1" applyBorder="1"/>
    <xf numFmtId="0" fontId="0" fillId="0" borderId="0" xfId="0" applyAlignment="1">
      <alignment vertical="center"/>
    </xf>
    <xf numFmtId="0" fontId="0" fillId="0" borderId="17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6" xfId="0" applyBorder="1" applyAlignment="1">
      <alignment horizontal="center" vertical="center"/>
    </xf>
    <xf numFmtId="164" fontId="0" fillId="0" borderId="16" xfId="1" applyNumberFormat="1" applyFont="1" applyBorder="1" applyAlignment="1">
      <alignment vertical="center"/>
    </xf>
    <xf numFmtId="9" fontId="0" fillId="0" borderId="16" xfId="2" applyFont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5" xfId="0" applyBorder="1" applyAlignment="1">
      <alignment vertical="center"/>
    </xf>
    <xf numFmtId="164" fontId="0" fillId="0" borderId="0" xfId="1" applyNumberFormat="1" applyFont="1" applyBorder="1" applyAlignment="1">
      <alignment vertical="center"/>
    </xf>
    <xf numFmtId="9" fontId="0" fillId="0" borderId="0" xfId="2" applyFont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0" fillId="0" borderId="19" xfId="0" applyBorder="1" applyAlignment="1">
      <alignment vertical="center"/>
    </xf>
    <xf numFmtId="164" fontId="0" fillId="0" borderId="19" xfId="1" applyNumberFormat="1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164" fontId="10" fillId="3" borderId="10" xfId="1" applyNumberFormat="1" applyFont="1" applyFill="1" applyBorder="1" applyAlignment="1">
      <alignment horizontal="center" vertical="center"/>
    </xf>
    <xf numFmtId="164" fontId="10" fillId="3" borderId="1" xfId="1" applyNumberFormat="1" applyFont="1" applyFill="1" applyBorder="1" applyAlignment="1">
      <alignment horizontal="center" vertical="center"/>
    </xf>
    <xf numFmtId="9" fontId="10" fillId="3" borderId="1" xfId="2" applyFont="1" applyFill="1" applyBorder="1" applyAlignment="1">
      <alignment horizontal="center" vertical="center"/>
    </xf>
    <xf numFmtId="164" fontId="10" fillId="4" borderId="1" xfId="1" applyNumberFormat="1" applyFont="1" applyFill="1" applyBorder="1" applyAlignment="1">
      <alignment horizontal="center" vertical="center"/>
    </xf>
    <xf numFmtId="164" fontId="10" fillId="10" borderId="24" xfId="1" applyNumberFormat="1" applyFont="1" applyFill="1" applyBorder="1" applyAlignment="1">
      <alignment horizontal="center" vertical="center"/>
    </xf>
    <xf numFmtId="164" fontId="10" fillId="10" borderId="1" xfId="1" applyNumberFormat="1" applyFont="1" applyFill="1" applyBorder="1" applyAlignment="1">
      <alignment horizontal="center" vertical="center"/>
    </xf>
    <xf numFmtId="9" fontId="10" fillId="10" borderId="1" xfId="2" applyFont="1" applyFill="1" applyBorder="1" applyAlignment="1">
      <alignment horizontal="center" vertical="center"/>
    </xf>
    <xf numFmtId="164" fontId="10" fillId="5" borderId="1" xfId="1" applyNumberFormat="1" applyFont="1" applyFill="1" applyBorder="1" applyAlignment="1">
      <alignment horizontal="center" vertical="center"/>
    </xf>
    <xf numFmtId="164" fontId="10" fillId="11" borderId="24" xfId="1" applyNumberFormat="1" applyFont="1" applyFill="1" applyBorder="1" applyAlignment="1">
      <alignment horizontal="center" vertical="center"/>
    </xf>
    <xf numFmtId="164" fontId="10" fillId="11" borderId="1" xfId="1" applyNumberFormat="1" applyFont="1" applyFill="1" applyBorder="1" applyAlignment="1">
      <alignment horizontal="center" vertical="center"/>
    </xf>
    <xf numFmtId="9" fontId="10" fillId="11" borderId="1" xfId="2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6" borderId="1" xfId="0" applyFill="1" applyBorder="1" applyAlignment="1">
      <alignment vertical="center"/>
    </xf>
    <xf numFmtId="0" fontId="0" fillId="6" borderId="25" xfId="0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1" xfId="1" applyNumberFormat="1" applyFont="1" applyFill="1" applyBorder="1" applyAlignment="1">
      <alignment vertical="center"/>
    </xf>
    <xf numFmtId="9" fontId="0" fillId="3" borderId="1" xfId="2" applyFont="1" applyFill="1" applyBorder="1" applyAlignment="1">
      <alignment vertical="center"/>
    </xf>
    <xf numFmtId="0" fontId="12" fillId="0" borderId="25" xfId="0" applyFont="1" applyBorder="1" applyAlignment="1">
      <alignment vertical="center"/>
    </xf>
    <xf numFmtId="0" fontId="0" fillId="6" borderId="24" xfId="0" applyFill="1" applyBorder="1" applyAlignment="1">
      <alignment vertical="center"/>
    </xf>
    <xf numFmtId="164" fontId="0" fillId="4" borderId="1" xfId="1" applyNumberFormat="1" applyFont="1" applyFill="1" applyBorder="1" applyAlignment="1">
      <alignment vertical="center"/>
    </xf>
    <xf numFmtId="0" fontId="12" fillId="6" borderId="25" xfId="0" applyFont="1" applyFill="1" applyBorder="1" applyAlignment="1">
      <alignment vertical="center"/>
    </xf>
    <xf numFmtId="164" fontId="0" fillId="10" borderId="24" xfId="1" applyNumberFormat="1" applyFont="1" applyFill="1" applyBorder="1" applyAlignment="1">
      <alignment vertical="center"/>
    </xf>
    <xf numFmtId="164" fontId="0" fillId="10" borderId="1" xfId="1" applyNumberFormat="1" applyFont="1" applyFill="1" applyBorder="1" applyAlignment="1">
      <alignment vertical="center"/>
    </xf>
    <xf numFmtId="9" fontId="0" fillId="10" borderId="1" xfId="2" applyFont="1" applyFill="1" applyBorder="1" applyAlignment="1">
      <alignment vertical="center"/>
    </xf>
    <xf numFmtId="164" fontId="0" fillId="5" borderId="1" xfId="1" applyNumberFormat="1" applyFont="1" applyFill="1" applyBorder="1" applyAlignment="1">
      <alignment vertical="center"/>
    </xf>
    <xf numFmtId="164" fontId="0" fillId="11" borderId="24" xfId="1" applyNumberFormat="1" applyFont="1" applyFill="1" applyBorder="1" applyAlignment="1">
      <alignment vertical="center"/>
    </xf>
    <xf numFmtId="164" fontId="0" fillId="11" borderId="1" xfId="1" applyNumberFormat="1" applyFont="1" applyFill="1" applyBorder="1" applyAlignment="1">
      <alignment vertical="center"/>
    </xf>
    <xf numFmtId="9" fontId="0" fillId="11" borderId="1" xfId="2" applyFont="1" applyFill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6" borderId="6" xfId="0" applyFill="1" applyBorder="1" applyAlignment="1">
      <alignment vertical="center"/>
    </xf>
    <xf numFmtId="0" fontId="0" fillId="6" borderId="47" xfId="0" applyFill="1" applyBorder="1" applyAlignment="1">
      <alignment vertical="center"/>
    </xf>
    <xf numFmtId="164" fontId="0" fillId="3" borderId="46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9" fontId="0" fillId="3" borderId="6" xfId="2" applyFont="1" applyFill="1" applyBorder="1" applyAlignment="1">
      <alignment vertical="center"/>
    </xf>
    <xf numFmtId="0" fontId="12" fillId="0" borderId="47" xfId="0" applyFont="1" applyBorder="1" applyAlignment="1">
      <alignment vertical="center"/>
    </xf>
    <xf numFmtId="0" fontId="0" fillId="6" borderId="49" xfId="0" applyFill="1" applyBorder="1" applyAlignment="1">
      <alignment vertical="center"/>
    </xf>
    <xf numFmtId="164" fontId="0" fillId="4" borderId="6" xfId="1" applyNumberFormat="1" applyFont="1" applyFill="1" applyBorder="1" applyAlignment="1">
      <alignment vertical="center"/>
    </xf>
    <xf numFmtId="0" fontId="12" fillId="6" borderId="47" xfId="0" applyFont="1" applyFill="1" applyBorder="1" applyAlignment="1">
      <alignment vertical="center"/>
    </xf>
    <xf numFmtId="164" fontId="0" fillId="10" borderId="49" xfId="1" applyNumberFormat="1" applyFont="1" applyFill="1" applyBorder="1" applyAlignment="1">
      <alignment vertical="center"/>
    </xf>
    <xf numFmtId="164" fontId="0" fillId="10" borderId="6" xfId="1" applyNumberFormat="1" applyFont="1" applyFill="1" applyBorder="1" applyAlignment="1">
      <alignment vertical="center"/>
    </xf>
    <xf numFmtId="9" fontId="0" fillId="10" borderId="6" xfId="2" applyFont="1" applyFill="1" applyBorder="1" applyAlignment="1">
      <alignment vertical="center"/>
    </xf>
    <xf numFmtId="164" fontId="0" fillId="5" borderId="6" xfId="1" applyNumberFormat="1" applyFont="1" applyFill="1" applyBorder="1" applyAlignment="1">
      <alignment vertical="center"/>
    </xf>
    <xf numFmtId="164" fontId="0" fillId="11" borderId="49" xfId="1" applyNumberFormat="1" applyFont="1" applyFill="1" applyBorder="1" applyAlignment="1">
      <alignment vertical="center"/>
    </xf>
    <xf numFmtId="164" fontId="0" fillId="11" borderId="6" xfId="1" applyNumberFormat="1" applyFont="1" applyFill="1" applyBorder="1" applyAlignment="1">
      <alignment vertical="center"/>
    </xf>
    <xf numFmtId="9" fontId="0" fillId="11" borderId="6" xfId="2" applyFont="1" applyFill="1" applyBorder="1" applyAlignment="1">
      <alignment vertical="center"/>
    </xf>
    <xf numFmtId="0" fontId="2" fillId="7" borderId="50" xfId="0" applyFont="1" applyFill="1" applyBorder="1" applyAlignment="1">
      <alignment vertical="center"/>
    </xf>
    <xf numFmtId="164" fontId="2" fillId="7" borderId="29" xfId="1" applyNumberFormat="1" applyFont="1" applyFill="1" applyBorder="1" applyAlignment="1">
      <alignment vertical="center"/>
    </xf>
    <xf numFmtId="9" fontId="2" fillId="7" borderId="29" xfId="2" applyFont="1" applyFill="1" applyBorder="1" applyAlignment="1">
      <alignment vertical="center"/>
    </xf>
    <xf numFmtId="0" fontId="2" fillId="6" borderId="29" xfId="0" applyFont="1" applyFill="1" applyBorder="1" applyAlignment="1">
      <alignment vertical="center"/>
    </xf>
    <xf numFmtId="0" fontId="2" fillId="6" borderId="30" xfId="0" applyFont="1" applyFill="1" applyBorder="1" applyAlignment="1">
      <alignment vertical="center"/>
    </xf>
    <xf numFmtId="164" fontId="2" fillId="7" borderId="37" xfId="1" applyNumberFormat="1" applyFont="1" applyFill="1" applyBorder="1" applyAlignment="1">
      <alignment vertical="center"/>
    </xf>
    <xf numFmtId="0" fontId="10" fillId="6" borderId="30" xfId="0" applyFont="1" applyFill="1" applyBorder="1" applyAlignment="1">
      <alignment vertical="center"/>
    </xf>
    <xf numFmtId="0" fontId="2" fillId="6" borderId="28" xfId="0" applyFont="1" applyFill="1" applyBorder="1" applyAlignment="1">
      <alignment vertical="center"/>
    </xf>
    <xf numFmtId="164" fontId="2" fillId="7" borderId="28" xfId="1" applyNumberFormat="1" applyFont="1" applyFill="1" applyBorder="1" applyAlignment="1">
      <alignment vertical="center"/>
    </xf>
    <xf numFmtId="0" fontId="2" fillId="7" borderId="51" xfId="0" applyFont="1" applyFill="1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6" borderId="7" xfId="0" applyFill="1" applyBorder="1" applyAlignment="1">
      <alignment vertical="center"/>
    </xf>
    <xf numFmtId="0" fontId="0" fillId="6" borderId="27" xfId="0" applyFill="1" applyBorder="1" applyAlignment="1">
      <alignment vertical="center"/>
    </xf>
    <xf numFmtId="164" fontId="0" fillId="3" borderId="38" xfId="1" applyNumberFormat="1" applyFont="1" applyFill="1" applyBorder="1" applyAlignment="1">
      <alignment vertical="center"/>
    </xf>
    <xf numFmtId="164" fontId="0" fillId="3" borderId="7" xfId="1" applyNumberFormat="1" applyFont="1" applyFill="1" applyBorder="1" applyAlignment="1">
      <alignment vertical="center"/>
    </xf>
    <xf numFmtId="9" fontId="0" fillId="3" borderId="7" xfId="2" applyFont="1" applyFill="1" applyBorder="1" applyAlignment="1">
      <alignment vertical="center"/>
    </xf>
    <xf numFmtId="0" fontId="12" fillId="0" borderId="27" xfId="0" applyFont="1" applyBorder="1" applyAlignment="1">
      <alignment vertical="center"/>
    </xf>
    <xf numFmtId="0" fontId="0" fillId="6" borderId="26" xfId="0" applyFill="1" applyBorder="1" applyAlignment="1">
      <alignment vertical="center"/>
    </xf>
    <xf numFmtId="164" fontId="0" fillId="4" borderId="7" xfId="1" applyNumberFormat="1" applyFont="1" applyFill="1" applyBorder="1" applyAlignment="1">
      <alignment vertical="center"/>
    </xf>
    <xf numFmtId="0" fontId="12" fillId="6" borderId="27" xfId="0" applyFont="1" applyFill="1" applyBorder="1" applyAlignment="1">
      <alignment vertical="center"/>
    </xf>
    <xf numFmtId="164" fontId="0" fillId="10" borderId="26" xfId="1" applyNumberFormat="1" applyFont="1" applyFill="1" applyBorder="1" applyAlignment="1">
      <alignment vertical="center"/>
    </xf>
    <xf numFmtId="164" fontId="0" fillId="10" borderId="7" xfId="1" applyNumberFormat="1" applyFont="1" applyFill="1" applyBorder="1" applyAlignment="1">
      <alignment vertical="center"/>
    </xf>
    <xf numFmtId="9" fontId="0" fillId="10" borderId="7" xfId="2" applyFont="1" applyFill="1" applyBorder="1" applyAlignment="1">
      <alignment vertical="center"/>
    </xf>
    <xf numFmtId="164" fontId="0" fillId="5" borderId="7" xfId="1" applyNumberFormat="1" applyFont="1" applyFill="1" applyBorder="1" applyAlignment="1">
      <alignment vertical="center"/>
    </xf>
    <xf numFmtId="164" fontId="0" fillId="11" borderId="26" xfId="1" applyNumberFormat="1" applyFont="1" applyFill="1" applyBorder="1" applyAlignment="1">
      <alignment vertical="center"/>
    </xf>
    <xf numFmtId="164" fontId="0" fillId="11" borderId="7" xfId="1" applyNumberFormat="1" applyFont="1" applyFill="1" applyBorder="1" applyAlignment="1">
      <alignment vertical="center"/>
    </xf>
    <xf numFmtId="9" fontId="0" fillId="11" borderId="7" xfId="2" applyFont="1" applyFill="1" applyBorder="1" applyAlignment="1">
      <alignment vertical="center"/>
    </xf>
    <xf numFmtId="0" fontId="2" fillId="7" borderId="18" xfId="0" applyFont="1" applyFill="1" applyBorder="1" applyAlignment="1">
      <alignment vertical="center"/>
    </xf>
    <xf numFmtId="0" fontId="2" fillId="7" borderId="13" xfId="0" applyFont="1" applyFill="1" applyBorder="1" applyAlignment="1">
      <alignment vertical="center"/>
    </xf>
    <xf numFmtId="0" fontId="2" fillId="0" borderId="19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vertical="center"/>
    </xf>
    <xf numFmtId="164" fontId="2" fillId="3" borderId="29" xfId="1" applyNumberFormat="1" applyFont="1" applyFill="1" applyBorder="1" applyAlignment="1">
      <alignment horizontal="center" vertical="center"/>
    </xf>
    <xf numFmtId="164" fontId="0" fillId="0" borderId="29" xfId="1" applyNumberFormat="1" applyFont="1" applyBorder="1" applyAlignment="1">
      <alignment horizontal="center" vertical="center"/>
    </xf>
    <xf numFmtId="164" fontId="0" fillId="0" borderId="30" xfId="1" applyNumberFormat="1" applyFont="1" applyBorder="1" applyAlignment="1">
      <alignment horizontal="center" vertical="center"/>
    </xf>
    <xf numFmtId="164" fontId="2" fillId="4" borderId="29" xfId="1" applyNumberFormat="1" applyFont="1" applyFill="1" applyBorder="1" applyAlignment="1">
      <alignment horizontal="center" vertical="center"/>
    </xf>
    <xf numFmtId="164" fontId="2" fillId="10" borderId="29" xfId="1" applyNumberFormat="1" applyFont="1" applyFill="1" applyBorder="1" applyAlignment="1">
      <alignment horizontal="center" vertical="center"/>
    </xf>
    <xf numFmtId="164" fontId="2" fillId="5" borderId="29" xfId="1" applyNumberFormat="1" applyFont="1" applyFill="1" applyBorder="1" applyAlignment="1">
      <alignment horizontal="center" vertical="center"/>
    </xf>
    <xf numFmtId="164" fontId="0" fillId="0" borderId="57" xfId="1" applyNumberFormat="1" applyFont="1" applyBorder="1" applyAlignment="1">
      <alignment horizontal="center" vertical="center"/>
    </xf>
    <xf numFmtId="164" fontId="2" fillId="11" borderId="29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164" fontId="0" fillId="0" borderId="1" xfId="1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25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4" fontId="0" fillId="0" borderId="10" xfId="1" applyNumberFormat="1" applyFont="1" applyFill="1" applyBorder="1" applyAlignment="1">
      <alignment vertical="center"/>
    </xf>
    <xf numFmtId="0" fontId="2" fillId="0" borderId="24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4" fontId="2" fillId="8" borderId="1" xfId="1" applyNumberFormat="1" applyFont="1" applyFill="1" applyBorder="1" applyAlignment="1">
      <alignment vertical="center"/>
    </xf>
    <xf numFmtId="9" fontId="2" fillId="8" borderId="1" xfId="2" applyFont="1" applyFill="1" applyBorder="1" applyAlignment="1">
      <alignment vertical="center"/>
    </xf>
    <xf numFmtId="0" fontId="2" fillId="8" borderId="1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8" borderId="25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4" fontId="2" fillId="8" borderId="10" xfId="1" applyNumberFormat="1" applyFont="1" applyFill="1" applyBorder="1" applyAlignment="1">
      <alignment vertical="center"/>
    </xf>
    <xf numFmtId="0" fontId="10" fillId="8" borderId="25" xfId="0" applyFont="1" applyFill="1" applyBorder="1" applyAlignment="1">
      <alignment vertical="center"/>
    </xf>
    <xf numFmtId="0" fontId="2" fillId="8" borderId="24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4" fontId="2" fillId="8" borderId="24" xfId="1" applyNumberFormat="1" applyFont="1" applyFill="1" applyBorder="1" applyAlignment="1">
      <alignment vertical="center"/>
    </xf>
    <xf numFmtId="0" fontId="2" fillId="8" borderId="0" xfId="0" applyFont="1" applyFill="1" applyAlignment="1">
      <alignment vertical="center"/>
    </xf>
    <xf numFmtId="164" fontId="2" fillId="0" borderId="11" xfId="0" applyNumberFormat="1" applyFont="1" applyBorder="1" applyAlignment="1">
      <alignment vertical="center" wrapText="1"/>
    </xf>
    <xf numFmtId="164" fontId="2" fillId="0" borderId="11" xfId="0" applyNumberFormat="1" applyFont="1" applyBorder="1" applyAlignment="1">
      <alignment horizontal="left" vertical="center"/>
    </xf>
    <xf numFmtId="164" fontId="2" fillId="0" borderId="48" xfId="0" applyNumberFormat="1" applyFont="1" applyBorder="1" applyAlignment="1">
      <alignment horizontal="left" vertical="center"/>
    </xf>
    <xf numFmtId="164" fontId="2" fillId="3" borderId="11" xfId="0" applyNumberFormat="1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2" fillId="3" borderId="48" xfId="0" applyFont="1" applyFill="1" applyBorder="1" applyAlignment="1">
      <alignment vertical="center"/>
    </xf>
    <xf numFmtId="164" fontId="2" fillId="4" borderId="36" xfId="0" applyNumberFormat="1" applyFont="1" applyFill="1" applyBorder="1" applyAlignment="1">
      <alignment vertical="center"/>
    </xf>
    <xf numFmtId="164" fontId="2" fillId="4" borderId="11" xfId="0" applyNumberFormat="1" applyFont="1" applyFill="1" applyBorder="1" applyAlignment="1">
      <alignment vertical="center"/>
    </xf>
    <xf numFmtId="164" fontId="2" fillId="4" borderId="48" xfId="0" applyNumberFormat="1" applyFont="1" applyFill="1" applyBorder="1" applyAlignment="1">
      <alignment vertical="center"/>
    </xf>
    <xf numFmtId="164" fontId="2" fillId="5" borderId="36" xfId="0" applyNumberFormat="1" applyFont="1" applyFill="1" applyBorder="1" applyAlignment="1">
      <alignment vertical="center"/>
    </xf>
    <xf numFmtId="164" fontId="2" fillId="5" borderId="11" xfId="0" applyNumberFormat="1" applyFont="1" applyFill="1" applyBorder="1" applyAlignment="1">
      <alignment vertical="center"/>
    </xf>
    <xf numFmtId="164" fontId="2" fillId="5" borderId="48" xfId="0" applyNumberFormat="1" applyFont="1" applyFill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164" fontId="2" fillId="3" borderId="48" xfId="1" applyNumberFormat="1" applyFont="1" applyFill="1" applyBorder="1" applyAlignment="1">
      <alignment vertical="center"/>
    </xf>
    <xf numFmtId="164" fontId="2" fillId="4" borderId="36" xfId="0" applyNumberFormat="1" applyFont="1" applyFill="1" applyBorder="1" applyAlignment="1">
      <alignment horizontal="left" vertical="center"/>
    </xf>
    <xf numFmtId="164" fontId="2" fillId="4" borderId="1" xfId="1" applyNumberFormat="1" applyFont="1" applyFill="1" applyBorder="1" applyAlignment="1">
      <alignment vertical="center"/>
    </xf>
    <xf numFmtId="0" fontId="10" fillId="4" borderId="25" xfId="0" applyFont="1" applyFill="1" applyBorder="1" applyAlignment="1">
      <alignment vertical="center"/>
    </xf>
    <xf numFmtId="164" fontId="2" fillId="4" borderId="24" xfId="1" applyNumberFormat="1" applyFont="1" applyFill="1" applyBorder="1" applyAlignment="1">
      <alignment vertical="center"/>
    </xf>
    <xf numFmtId="9" fontId="2" fillId="4" borderId="1" xfId="2" applyFont="1" applyFill="1" applyBorder="1" applyAlignment="1">
      <alignment vertical="center"/>
    </xf>
    <xf numFmtId="0" fontId="2" fillId="7" borderId="0" xfId="0" applyFont="1" applyFill="1" applyAlignment="1">
      <alignment vertical="center"/>
    </xf>
    <xf numFmtId="164" fontId="2" fillId="7" borderId="1" xfId="1" applyNumberFormat="1" applyFont="1" applyFill="1" applyBorder="1" applyAlignment="1">
      <alignment vertical="center"/>
    </xf>
    <xf numFmtId="9" fontId="2" fillId="7" borderId="1" xfId="2" applyFont="1" applyFill="1" applyBorder="1" applyAlignment="1">
      <alignment vertical="center"/>
    </xf>
    <xf numFmtId="0" fontId="2" fillId="7" borderId="1" xfId="0" applyFont="1" applyFill="1" applyBorder="1" applyAlignment="1">
      <alignment vertical="center"/>
    </xf>
    <xf numFmtId="0" fontId="2" fillId="7" borderId="25" xfId="0" applyFont="1" applyFill="1" applyBorder="1" applyAlignment="1">
      <alignment vertical="center"/>
    </xf>
    <xf numFmtId="164" fontId="2" fillId="7" borderId="10" xfId="1" applyNumberFormat="1" applyFont="1" applyFill="1" applyBorder="1" applyAlignment="1">
      <alignment vertical="center"/>
    </xf>
    <xf numFmtId="0" fontId="10" fillId="7" borderId="25" xfId="0" applyFont="1" applyFill="1" applyBorder="1" applyAlignment="1">
      <alignment vertical="center"/>
    </xf>
    <xf numFmtId="0" fontId="2" fillId="7" borderId="24" xfId="0" applyFont="1" applyFill="1" applyBorder="1" applyAlignment="1">
      <alignment vertical="center"/>
    </xf>
    <xf numFmtId="164" fontId="2" fillId="7" borderId="24" xfId="1" applyNumberFormat="1" applyFont="1" applyFill="1" applyBorder="1" applyAlignment="1">
      <alignment vertical="center"/>
    </xf>
    <xf numFmtId="0" fontId="0" fillId="0" borderId="19" xfId="0" applyBorder="1" applyAlignment="1">
      <alignment vertical="center" wrapText="1"/>
    </xf>
    <xf numFmtId="0" fontId="2" fillId="0" borderId="19" xfId="0" applyFont="1" applyBorder="1" applyAlignment="1">
      <alignment vertical="center"/>
    </xf>
    <xf numFmtId="164" fontId="2" fillId="3" borderId="10" xfId="1" applyNumberFormat="1" applyFont="1" applyFill="1" applyBorder="1" applyAlignment="1">
      <alignment horizontal="center" vertical="center"/>
    </xf>
    <xf numFmtId="9" fontId="2" fillId="3" borderId="1" xfId="2" applyFont="1" applyFill="1" applyBorder="1" applyAlignment="1">
      <alignment horizontal="center" vertical="center"/>
    </xf>
    <xf numFmtId="164" fontId="2" fillId="4" borderId="1" xfId="1" applyNumberFormat="1" applyFont="1" applyFill="1" applyBorder="1" applyAlignment="1">
      <alignment horizontal="center" vertical="center"/>
    </xf>
    <xf numFmtId="164" fontId="2" fillId="10" borderId="24" xfId="1" applyNumberFormat="1" applyFont="1" applyFill="1" applyBorder="1" applyAlignment="1">
      <alignment horizontal="center" vertical="center"/>
    </xf>
    <xf numFmtId="9" fontId="2" fillId="10" borderId="1" xfId="2" applyFont="1" applyFill="1" applyBorder="1" applyAlignment="1">
      <alignment horizontal="center" vertical="center"/>
    </xf>
    <xf numFmtId="164" fontId="2" fillId="5" borderId="1" xfId="1" applyNumberFormat="1" applyFont="1" applyFill="1" applyBorder="1" applyAlignment="1">
      <alignment horizontal="center" vertical="center"/>
    </xf>
    <xf numFmtId="9" fontId="2" fillId="11" borderId="1" xfId="2" applyFont="1" applyFill="1" applyBorder="1" applyAlignment="1">
      <alignment horizontal="center" vertical="center"/>
    </xf>
    <xf numFmtId="164" fontId="10" fillId="14" borderId="1" xfId="1" applyNumberFormat="1" applyFont="1" applyFill="1" applyBorder="1" applyAlignment="1">
      <alignment horizontal="center" vertical="center"/>
    </xf>
    <xf numFmtId="164" fontId="2" fillId="14" borderId="1" xfId="1" applyNumberFormat="1" applyFont="1" applyFill="1" applyBorder="1" applyAlignment="1">
      <alignment horizontal="center" vertical="center" wrapText="1"/>
    </xf>
    <xf numFmtId="164" fontId="10" fillId="14" borderId="1" xfId="1" applyNumberFormat="1" applyFont="1" applyFill="1" applyBorder="1" applyAlignment="1">
      <alignment horizontal="center" vertical="center" wrapText="1"/>
    </xf>
    <xf numFmtId="164" fontId="0" fillId="14" borderId="1" xfId="1" applyNumberFormat="1" applyFont="1" applyFill="1" applyBorder="1" applyAlignment="1">
      <alignment vertical="center"/>
    </xf>
    <xf numFmtId="164" fontId="0" fillId="14" borderId="6" xfId="1" applyNumberFormat="1" applyFont="1" applyFill="1" applyBorder="1" applyAlignment="1">
      <alignment vertical="center"/>
    </xf>
    <xf numFmtId="164" fontId="0" fillId="14" borderId="7" xfId="1" applyNumberFormat="1" applyFont="1" applyFill="1" applyBorder="1" applyAlignment="1">
      <alignment vertical="center"/>
    </xf>
    <xf numFmtId="164" fontId="10" fillId="15" borderId="24" xfId="1" applyNumberFormat="1" applyFont="1" applyFill="1" applyBorder="1" applyAlignment="1">
      <alignment horizontal="center" vertical="center"/>
    </xf>
    <xf numFmtId="164" fontId="10" fillId="15" borderId="1" xfId="1" applyNumberFormat="1" applyFont="1" applyFill="1" applyBorder="1" applyAlignment="1">
      <alignment horizontal="center" vertical="center"/>
    </xf>
    <xf numFmtId="9" fontId="10" fillId="15" borderId="1" xfId="2" applyFont="1" applyFill="1" applyBorder="1" applyAlignment="1">
      <alignment horizontal="center" vertical="center"/>
    </xf>
    <xf numFmtId="164" fontId="2" fillId="15" borderId="24" xfId="1" applyNumberFormat="1" applyFont="1" applyFill="1" applyBorder="1" applyAlignment="1">
      <alignment horizontal="center" vertical="center" wrapText="1"/>
    </xf>
    <xf numFmtId="164" fontId="2" fillId="15" borderId="1" xfId="1" applyNumberFormat="1" applyFont="1" applyFill="1" applyBorder="1" applyAlignment="1">
      <alignment horizontal="center" vertical="center" wrapText="1"/>
    </xf>
    <xf numFmtId="9" fontId="10" fillId="15" borderId="1" xfId="2" applyFont="1" applyFill="1" applyBorder="1" applyAlignment="1">
      <alignment horizontal="center" vertical="center" wrapText="1"/>
    </xf>
    <xf numFmtId="164" fontId="0" fillId="15" borderId="24" xfId="1" applyNumberFormat="1" applyFont="1" applyFill="1" applyBorder="1" applyAlignment="1">
      <alignment vertical="center"/>
    </xf>
    <xf numFmtId="164" fontId="0" fillId="15" borderId="1" xfId="1" applyNumberFormat="1" applyFont="1" applyFill="1" applyBorder="1" applyAlignment="1">
      <alignment vertical="center"/>
    </xf>
    <xf numFmtId="9" fontId="0" fillId="15" borderId="1" xfId="2" applyFont="1" applyFill="1" applyBorder="1" applyAlignment="1">
      <alignment vertical="center"/>
    </xf>
    <xf numFmtId="164" fontId="0" fillId="15" borderId="49" xfId="1" applyNumberFormat="1" applyFont="1" applyFill="1" applyBorder="1" applyAlignment="1">
      <alignment vertical="center"/>
    </xf>
    <xf numFmtId="164" fontId="0" fillId="15" borderId="6" xfId="1" applyNumberFormat="1" applyFont="1" applyFill="1" applyBorder="1" applyAlignment="1">
      <alignment vertical="center"/>
    </xf>
    <xf numFmtId="9" fontId="0" fillId="15" borderId="6" xfId="2" applyFont="1" applyFill="1" applyBorder="1" applyAlignment="1">
      <alignment vertical="center"/>
    </xf>
    <xf numFmtId="164" fontId="0" fillId="15" borderId="26" xfId="1" applyNumberFormat="1" applyFont="1" applyFill="1" applyBorder="1" applyAlignment="1">
      <alignment vertical="center"/>
    </xf>
    <xf numFmtId="164" fontId="0" fillId="15" borderId="7" xfId="1" applyNumberFormat="1" applyFont="1" applyFill="1" applyBorder="1" applyAlignment="1">
      <alignment vertical="center"/>
    </xf>
    <xf numFmtId="9" fontId="0" fillId="15" borderId="7" xfId="2" applyFont="1" applyFill="1" applyBorder="1" applyAlignment="1">
      <alignment vertical="center"/>
    </xf>
    <xf numFmtId="164" fontId="2" fillId="15" borderId="29" xfId="1" applyNumberFormat="1" applyFont="1" applyFill="1" applyBorder="1" applyAlignment="1">
      <alignment horizontal="center" vertical="center"/>
    </xf>
    <xf numFmtId="164" fontId="2" fillId="15" borderId="24" xfId="1" applyNumberFormat="1" applyFont="1" applyFill="1" applyBorder="1" applyAlignment="1">
      <alignment horizontal="center" vertical="center"/>
    </xf>
    <xf numFmtId="164" fontId="2" fillId="15" borderId="1" xfId="1" applyNumberFormat="1" applyFont="1" applyFill="1" applyBorder="1" applyAlignment="1">
      <alignment horizontal="center" vertical="center"/>
    </xf>
    <xf numFmtId="9" fontId="2" fillId="15" borderId="1" xfId="2" applyFont="1" applyFill="1" applyBorder="1" applyAlignment="1">
      <alignment horizontal="center" vertical="center"/>
    </xf>
    <xf numFmtId="164" fontId="2" fillId="14" borderId="1" xfId="1" applyNumberFormat="1" applyFont="1" applyFill="1" applyBorder="1" applyAlignment="1">
      <alignment horizontal="center" vertical="center"/>
    </xf>
    <xf numFmtId="0" fontId="2" fillId="14" borderId="36" xfId="0" applyFont="1" applyFill="1" applyBorder="1" applyAlignment="1">
      <alignment horizontal="left" vertical="center"/>
    </xf>
    <xf numFmtId="0" fontId="2" fillId="14" borderId="11" xfId="0" applyFont="1" applyFill="1" applyBorder="1" applyAlignment="1">
      <alignment vertical="center"/>
    </xf>
    <xf numFmtId="0" fontId="2" fillId="14" borderId="48" xfId="0" applyFont="1" applyFill="1" applyBorder="1" applyAlignment="1">
      <alignment vertical="center"/>
    </xf>
    <xf numFmtId="0" fontId="2" fillId="14" borderId="36" xfId="0" applyFont="1" applyFill="1" applyBorder="1" applyAlignment="1">
      <alignment vertical="center"/>
    </xf>
    <xf numFmtId="164" fontId="2" fillId="14" borderId="36" xfId="0" applyNumberFormat="1" applyFont="1" applyFill="1" applyBorder="1" applyAlignment="1">
      <alignment vertical="center"/>
    </xf>
    <xf numFmtId="164" fontId="2" fillId="14" borderId="11" xfId="0" applyNumberFormat="1" applyFont="1" applyFill="1" applyBorder="1" applyAlignment="1">
      <alignment vertical="center"/>
    </xf>
    <xf numFmtId="164" fontId="2" fillId="14" borderId="48" xfId="0" applyNumberFormat="1" applyFont="1" applyFill="1" applyBorder="1" applyAlignment="1">
      <alignment vertical="center"/>
    </xf>
    <xf numFmtId="164" fontId="2" fillId="14" borderId="29" xfId="1" applyNumberFormat="1" applyFont="1" applyFill="1" applyBorder="1" applyAlignment="1">
      <alignment horizontal="center" vertical="center"/>
    </xf>
    <xf numFmtId="164" fontId="2" fillId="14" borderId="36" xfId="1" applyNumberFormat="1" applyFont="1" applyFill="1" applyBorder="1" applyAlignment="1">
      <alignment vertical="center"/>
    </xf>
    <xf numFmtId="164" fontId="2" fillId="14" borderId="11" xfId="1" applyNumberFormat="1" applyFont="1" applyFill="1" applyBorder="1" applyAlignment="1">
      <alignment vertical="center" wrapText="1"/>
    </xf>
    <xf numFmtId="164" fontId="2" fillId="14" borderId="48" xfId="1" applyNumberFormat="1" applyFont="1" applyFill="1" applyBorder="1" applyAlignment="1">
      <alignment vertical="center" wrapText="1"/>
    </xf>
    <xf numFmtId="164" fontId="2" fillId="14" borderId="36" xfId="1" applyNumberFormat="1" applyFont="1" applyFill="1" applyBorder="1" applyAlignment="1">
      <alignment vertical="center" wrapText="1"/>
    </xf>
    <xf numFmtId="164" fontId="10" fillId="8" borderId="1" xfId="1" applyNumberFormat="1" applyFont="1" applyFill="1" applyBorder="1" applyAlignment="1">
      <alignment horizontal="center" vertical="center"/>
    </xf>
    <xf numFmtId="9" fontId="10" fillId="8" borderId="1" xfId="2" applyFont="1" applyFill="1" applyBorder="1" applyAlignment="1">
      <alignment horizontal="center" vertical="center"/>
    </xf>
    <xf numFmtId="164" fontId="10" fillId="8" borderId="1" xfId="1" applyNumberFormat="1" applyFont="1" applyFill="1" applyBorder="1" applyAlignment="1">
      <alignment horizontal="center" vertical="center" wrapText="1"/>
    </xf>
    <xf numFmtId="9" fontId="10" fillId="8" borderId="1" xfId="2" applyFont="1" applyFill="1" applyBorder="1" applyAlignment="1">
      <alignment horizontal="center" vertical="center" wrapText="1"/>
    </xf>
    <xf numFmtId="164" fontId="0" fillId="8" borderId="1" xfId="1" applyNumberFormat="1" applyFont="1" applyFill="1" applyBorder="1" applyAlignment="1">
      <alignment vertical="center"/>
    </xf>
    <xf numFmtId="9" fontId="0" fillId="8" borderId="1" xfId="2" applyFont="1" applyFill="1" applyBorder="1" applyAlignment="1">
      <alignment vertical="center"/>
    </xf>
    <xf numFmtId="164" fontId="0" fillId="8" borderId="6" xfId="1" applyNumberFormat="1" applyFont="1" applyFill="1" applyBorder="1" applyAlignment="1">
      <alignment vertical="center"/>
    </xf>
    <xf numFmtId="9" fontId="0" fillId="8" borderId="6" xfId="2" applyFont="1" applyFill="1" applyBorder="1" applyAlignment="1">
      <alignment vertical="center"/>
    </xf>
    <xf numFmtId="164" fontId="0" fillId="8" borderId="7" xfId="1" applyNumberFormat="1" applyFont="1" applyFill="1" applyBorder="1" applyAlignment="1">
      <alignment vertical="center"/>
    </xf>
    <xf numFmtId="9" fontId="0" fillId="8" borderId="7" xfId="2" applyFont="1" applyFill="1" applyBorder="1" applyAlignment="1">
      <alignment vertical="center"/>
    </xf>
    <xf numFmtId="164" fontId="2" fillId="8" borderId="1" xfId="1" applyNumberFormat="1" applyFont="1" applyFill="1" applyBorder="1" applyAlignment="1">
      <alignment horizontal="center" vertical="center"/>
    </xf>
    <xf numFmtId="9" fontId="2" fillId="8" borderId="1" xfId="2" applyFont="1" applyFill="1" applyBorder="1" applyAlignment="1">
      <alignment horizontal="center" vertical="center"/>
    </xf>
    <xf numFmtId="164" fontId="2" fillId="7" borderId="4" xfId="1" applyNumberFormat="1" applyFont="1" applyFill="1" applyBorder="1" applyAlignment="1">
      <alignment vertical="center"/>
    </xf>
    <xf numFmtId="9" fontId="2" fillId="7" borderId="56" xfId="2" applyFont="1" applyFill="1" applyBorder="1" applyAlignment="1">
      <alignment vertical="center"/>
    </xf>
    <xf numFmtId="0" fontId="2" fillId="7" borderId="56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164" fontId="2" fillId="7" borderId="58" xfId="1" applyNumberFormat="1" applyFont="1" applyFill="1" applyBorder="1" applyAlignment="1">
      <alignment vertical="center"/>
    </xf>
    <xf numFmtId="164" fontId="2" fillId="7" borderId="56" xfId="1" applyNumberFormat="1" applyFont="1" applyFill="1" applyBorder="1" applyAlignment="1">
      <alignment vertical="center"/>
    </xf>
    <xf numFmtId="0" fontId="10" fillId="7" borderId="5" xfId="0" applyFont="1" applyFill="1" applyBorder="1" applyAlignment="1">
      <alignment vertical="center"/>
    </xf>
    <xf numFmtId="0" fontId="2" fillId="7" borderId="4" xfId="0" applyFont="1" applyFill="1" applyBorder="1" applyAlignment="1">
      <alignment horizontal="center" vertical="center"/>
    </xf>
    <xf numFmtId="43" fontId="0" fillId="0" borderId="1" xfId="3" applyFont="1" applyFill="1" applyBorder="1" applyAlignment="1">
      <alignment horizontal="left" vertical="center" wrapText="1"/>
    </xf>
    <xf numFmtId="43" fontId="0" fillId="0" borderId="24" xfId="3" applyFont="1" applyFill="1" applyBorder="1" applyAlignment="1">
      <alignment horizontal="left" vertical="center" wrapText="1"/>
    </xf>
    <xf numFmtId="43" fontId="0" fillId="2" borderId="35" xfId="3" applyFont="1" applyFill="1" applyBorder="1" applyAlignment="1">
      <alignment horizontal="left" vertical="center" wrapText="1"/>
    </xf>
    <xf numFmtId="165" fontId="0" fillId="2" borderId="1" xfId="3" applyNumberFormat="1" applyFont="1" applyFill="1" applyBorder="1" applyAlignment="1">
      <alignment horizontal="left" vertical="center" wrapText="1"/>
    </xf>
    <xf numFmtId="165" fontId="0" fillId="3" borderId="24" xfId="3" applyNumberFormat="1" applyFont="1" applyFill="1" applyBorder="1" applyAlignment="1">
      <alignment horizontal="left" vertical="center" wrapText="1"/>
    </xf>
    <xf numFmtId="165" fontId="0" fillId="3" borderId="1" xfId="3" applyNumberFormat="1" applyFont="1" applyFill="1" applyBorder="1" applyAlignment="1">
      <alignment horizontal="left" vertical="center" wrapText="1"/>
    </xf>
    <xf numFmtId="165" fontId="0" fillId="0" borderId="1" xfId="3" applyNumberFormat="1" applyFont="1" applyBorder="1"/>
    <xf numFmtId="0" fontId="16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49" xfId="0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center" vertical="center" wrapText="1"/>
    </xf>
    <xf numFmtId="43" fontId="0" fillId="0" borderId="2" xfId="3" applyFont="1" applyFill="1" applyBorder="1" applyAlignment="1">
      <alignment horizontal="center" vertical="center" wrapText="1"/>
    </xf>
    <xf numFmtId="43" fontId="2" fillId="0" borderId="66" xfId="3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43" fontId="0" fillId="2" borderId="31" xfId="3" applyFont="1" applyFill="1" applyBorder="1" applyAlignment="1">
      <alignment horizontal="center" vertical="center" wrapText="1"/>
    </xf>
    <xf numFmtId="43" fontId="0" fillId="0" borderId="9" xfId="3" applyFont="1" applyFill="1" applyBorder="1" applyAlignment="1">
      <alignment horizontal="left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65" xfId="0" applyFont="1" applyFill="1" applyBorder="1" applyAlignment="1">
      <alignment horizontal="center" vertical="center" wrapText="1"/>
    </xf>
    <xf numFmtId="0" fontId="2" fillId="3" borderId="70" xfId="0" applyFont="1" applyFill="1" applyBorder="1" applyAlignment="1">
      <alignment horizontal="center" vertical="center" wrapText="1"/>
    </xf>
    <xf numFmtId="165" fontId="0" fillId="2" borderId="1" xfId="3" applyNumberFormat="1" applyFont="1" applyFill="1" applyBorder="1" applyAlignment="1">
      <alignment horizontal="center" vertical="center" wrapText="1"/>
    </xf>
    <xf numFmtId="165" fontId="5" fillId="2" borderId="1" xfId="3" applyNumberFormat="1" applyFont="1" applyFill="1" applyBorder="1" applyAlignment="1">
      <alignment horizontal="center" vertical="center" wrapText="1"/>
    </xf>
    <xf numFmtId="165" fontId="0" fillId="2" borderId="24" xfId="3" applyNumberFormat="1" applyFont="1" applyFill="1" applyBorder="1" applyAlignment="1">
      <alignment horizontal="center" vertical="center" wrapText="1"/>
    </xf>
    <xf numFmtId="165" fontId="2" fillId="2" borderId="24" xfId="3" applyNumberFormat="1" applyFont="1" applyFill="1" applyBorder="1" applyAlignment="1">
      <alignment horizontal="center" vertical="center" wrapText="1"/>
    </xf>
    <xf numFmtId="49" fontId="2" fillId="2" borderId="28" xfId="3" applyNumberFormat="1" applyFont="1" applyFill="1" applyBorder="1" applyAlignment="1">
      <alignment horizontal="center" vertical="center" wrapText="1"/>
    </xf>
    <xf numFmtId="49" fontId="2" fillId="2" borderId="29" xfId="3" applyNumberFormat="1" applyFont="1" applyFill="1" applyBorder="1" applyAlignment="1">
      <alignment horizontal="center" vertical="center" wrapText="1"/>
    </xf>
    <xf numFmtId="165" fontId="0" fillId="2" borderId="2" xfId="3" applyNumberFormat="1" applyFont="1" applyFill="1" applyBorder="1" applyAlignment="1">
      <alignment horizontal="center" vertical="center" wrapText="1"/>
    </xf>
    <xf numFmtId="165" fontId="0" fillId="2" borderId="31" xfId="3" applyNumberFormat="1" applyFont="1" applyFill="1" applyBorder="1" applyAlignment="1">
      <alignment horizontal="center" vertical="center" wrapText="1"/>
    </xf>
    <xf numFmtId="165" fontId="2" fillId="2" borderId="66" xfId="3" applyNumberFormat="1" applyFont="1" applyFill="1" applyBorder="1" applyAlignment="1">
      <alignment horizontal="center" vertical="center" wrapText="1"/>
    </xf>
    <xf numFmtId="49" fontId="2" fillId="2" borderId="57" xfId="3" applyNumberFormat="1" applyFont="1" applyFill="1" applyBorder="1" applyAlignment="1">
      <alignment horizontal="center" vertical="center" wrapText="1"/>
    </xf>
    <xf numFmtId="165" fontId="0" fillId="2" borderId="9" xfId="3" applyNumberFormat="1" applyFont="1" applyFill="1" applyBorder="1" applyAlignment="1">
      <alignment horizontal="left" vertical="center" wrapText="1"/>
    </xf>
    <xf numFmtId="165" fontId="5" fillId="3" borderId="1" xfId="3" applyNumberFormat="1" applyFont="1" applyFill="1" applyBorder="1" applyAlignment="1">
      <alignment horizontal="center" vertical="center" wrapText="1"/>
    </xf>
    <xf numFmtId="49" fontId="2" fillId="3" borderId="28" xfId="3" applyNumberFormat="1" applyFont="1" applyFill="1" applyBorder="1" applyAlignment="1">
      <alignment horizontal="center" vertical="center" wrapText="1"/>
    </xf>
    <xf numFmtId="49" fontId="2" fillId="3" borderId="29" xfId="3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6" fillId="0" borderId="1" xfId="0" applyFont="1" applyBorder="1"/>
    <xf numFmtId="0" fontId="2" fillId="3" borderId="21" xfId="0" applyFont="1" applyFill="1" applyBorder="1" applyAlignment="1">
      <alignment horizontal="center"/>
    </xf>
    <xf numFmtId="164" fontId="0" fillId="3" borderId="9" xfId="2" applyNumberFormat="1" applyFont="1" applyFill="1" applyBorder="1"/>
    <xf numFmtId="164" fontId="0" fillId="17" borderId="1" xfId="1" applyNumberFormat="1" applyFont="1" applyFill="1" applyBorder="1"/>
    <xf numFmtId="164" fontId="2" fillId="17" borderId="1" xfId="1" applyNumberFormat="1" applyFont="1" applyFill="1" applyBorder="1"/>
    <xf numFmtId="164" fontId="10" fillId="16" borderId="1" xfId="1" applyNumberFormat="1" applyFont="1" applyFill="1" applyBorder="1" applyAlignment="1">
      <alignment horizontal="center" vertical="center" wrapText="1"/>
    </xf>
    <xf numFmtId="164" fontId="10" fillId="2" borderId="7" xfId="1" applyNumberFormat="1" applyFont="1" applyFill="1" applyBorder="1" applyAlignment="1">
      <alignment horizontal="center"/>
    </xf>
    <xf numFmtId="9" fontId="10" fillId="2" borderId="7" xfId="2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vertical="center"/>
    </xf>
    <xf numFmtId="0" fontId="2" fillId="6" borderId="0" xfId="0" applyFont="1" applyFill="1" applyAlignment="1">
      <alignment vertical="center"/>
    </xf>
    <xf numFmtId="164" fontId="10" fillId="3" borderId="26" xfId="1" applyNumberFormat="1" applyFont="1" applyFill="1" applyBorder="1" applyAlignment="1">
      <alignment horizontal="center"/>
    </xf>
    <xf numFmtId="164" fontId="10" fillId="3" borderId="7" xfId="1" applyNumberFormat="1" applyFont="1" applyFill="1" applyBorder="1" applyAlignment="1">
      <alignment horizontal="center"/>
    </xf>
    <xf numFmtId="9" fontId="10" fillId="3" borderId="68" xfId="2" applyFont="1" applyFill="1" applyBorder="1" applyAlignment="1">
      <alignment horizontal="center"/>
    </xf>
    <xf numFmtId="0" fontId="2" fillId="3" borderId="51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164" fontId="10" fillId="16" borderId="25" xfId="1" applyNumberFormat="1" applyFont="1" applyFill="1" applyBorder="1" applyAlignment="1">
      <alignment horizontal="center" vertical="center" wrapText="1"/>
    </xf>
    <xf numFmtId="164" fontId="0" fillId="17" borderId="25" xfId="1" applyNumberFormat="1" applyFont="1" applyFill="1" applyBorder="1"/>
    <xf numFmtId="164" fontId="2" fillId="7" borderId="4" xfId="1" applyNumberFormat="1" applyFont="1" applyFill="1" applyBorder="1"/>
    <xf numFmtId="9" fontId="2" fillId="7" borderId="61" xfId="2" applyFont="1" applyFill="1" applyBorder="1"/>
    <xf numFmtId="164" fontId="2" fillId="17" borderId="56" xfId="1" applyNumberFormat="1" applyFont="1" applyFill="1" applyBorder="1"/>
    <xf numFmtId="164" fontId="2" fillId="17" borderId="5" xfId="1" applyNumberFormat="1" applyFont="1" applyFill="1" applyBorder="1"/>
    <xf numFmtId="9" fontId="1" fillId="0" borderId="57" xfId="2" applyFont="1" applyBorder="1" applyAlignment="1">
      <alignment horizontal="center" vertical="center"/>
    </xf>
    <xf numFmtId="164" fontId="1" fillId="0" borderId="29" xfId="1" applyNumberFormat="1" applyFont="1" applyBorder="1" applyAlignment="1">
      <alignment horizontal="center" vertical="center"/>
    </xf>
    <xf numFmtId="164" fontId="2" fillId="3" borderId="30" xfId="1" applyNumberFormat="1" applyFont="1" applyFill="1" applyBorder="1" applyAlignment="1">
      <alignment horizontal="center" vertical="center"/>
    </xf>
    <xf numFmtId="164" fontId="0" fillId="17" borderId="1" xfId="1" applyNumberFormat="1" applyFont="1" applyFill="1" applyBorder="1" applyAlignment="1">
      <alignment vertical="center"/>
    </xf>
    <xf numFmtId="164" fontId="0" fillId="17" borderId="6" xfId="1" applyNumberFormat="1" applyFont="1" applyFill="1" applyBorder="1" applyAlignment="1">
      <alignment vertical="center"/>
    </xf>
    <xf numFmtId="164" fontId="2" fillId="17" borderId="29" xfId="1" applyNumberFormat="1" applyFont="1" applyFill="1" applyBorder="1" applyAlignment="1">
      <alignment vertical="center"/>
    </xf>
    <xf numFmtId="164" fontId="0" fillId="17" borderId="7" xfId="1" applyNumberFormat="1" applyFont="1" applyFill="1" applyBorder="1" applyAlignment="1">
      <alignment vertical="center"/>
    </xf>
    <xf numFmtId="164" fontId="2" fillId="17" borderId="1" xfId="1" applyNumberFormat="1" applyFont="1" applyFill="1" applyBorder="1" applyAlignment="1">
      <alignment vertical="center"/>
    </xf>
    <xf numFmtId="164" fontId="2" fillId="17" borderId="11" xfId="1" applyNumberFormat="1" applyFont="1" applyFill="1" applyBorder="1" applyAlignment="1">
      <alignment vertical="center"/>
    </xf>
    <xf numFmtId="164" fontId="2" fillId="17" borderId="56" xfId="1" applyNumberFormat="1" applyFont="1" applyFill="1" applyBorder="1" applyAlignment="1">
      <alignment vertical="center"/>
    </xf>
    <xf numFmtId="165" fontId="0" fillId="0" borderId="1" xfId="3" applyNumberFormat="1" applyFont="1" applyFill="1" applyBorder="1" applyAlignment="1">
      <alignment horizontal="center" vertical="center" wrapText="1"/>
    </xf>
    <xf numFmtId="165" fontId="0" fillId="3" borderId="1" xfId="3" applyNumberFormat="1" applyFont="1" applyFill="1" applyBorder="1" applyAlignment="1">
      <alignment horizontal="center" vertical="center" wrapText="1"/>
    </xf>
    <xf numFmtId="165" fontId="0" fillId="0" borderId="1" xfId="3" applyNumberFormat="1" applyFont="1" applyBorder="1" applyAlignment="1">
      <alignment horizontal="center" vertical="center" wrapText="1"/>
    </xf>
    <xf numFmtId="0" fontId="17" fillId="2" borderId="1" xfId="0" applyFont="1" applyFill="1" applyBorder="1" applyAlignment="1">
      <alignment vertical="center" wrapText="1"/>
    </xf>
    <xf numFmtId="165" fontId="2" fillId="2" borderId="1" xfId="3" applyNumberFormat="1" applyFont="1" applyFill="1" applyBorder="1" applyAlignment="1">
      <alignment vertical="center" wrapText="1"/>
    </xf>
    <xf numFmtId="165" fontId="2" fillId="0" borderId="1" xfId="3" applyNumberFormat="1" applyFont="1" applyFill="1" applyBorder="1" applyAlignment="1">
      <alignment vertical="center" wrapText="1"/>
    </xf>
    <xf numFmtId="165" fontId="2" fillId="3" borderId="1" xfId="3" applyNumberFormat="1" applyFont="1" applyFill="1" applyBorder="1" applyAlignment="1">
      <alignment vertical="center" wrapText="1"/>
    </xf>
    <xf numFmtId="165" fontId="2" fillId="0" borderId="1" xfId="3" applyNumberFormat="1" applyFont="1" applyBorder="1" applyAlignment="1">
      <alignment vertical="center" wrapText="1"/>
    </xf>
    <xf numFmtId="165" fontId="2" fillId="0" borderId="0" xfId="3" applyNumberFormat="1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5" borderId="28" xfId="0" applyFont="1" applyFill="1" applyBorder="1" applyAlignment="1">
      <alignment horizontal="center" vertical="center" wrapText="1"/>
    </xf>
    <xf numFmtId="0" fontId="2" fillId="5" borderId="29" xfId="0" applyFont="1" applyFill="1" applyBorder="1" applyAlignment="1">
      <alignment horizontal="center" vertical="center" wrapText="1"/>
    </xf>
    <xf numFmtId="0" fontId="2" fillId="5" borderId="31" xfId="0" applyFont="1" applyFill="1" applyBorder="1" applyAlignment="1">
      <alignment horizontal="center" vertical="center" wrapText="1"/>
    </xf>
    <xf numFmtId="0" fontId="2" fillId="5" borderId="32" xfId="0" applyFont="1" applyFill="1" applyBorder="1" applyAlignment="1">
      <alignment horizontal="center" vertical="center" wrapText="1"/>
    </xf>
    <xf numFmtId="0" fontId="2" fillId="5" borderId="71" xfId="0" applyFont="1" applyFill="1" applyBorder="1" applyAlignment="1">
      <alignment horizontal="center" vertical="center" wrapText="1"/>
    </xf>
    <xf numFmtId="0" fontId="0" fillId="2" borderId="33" xfId="0" applyFill="1" applyBorder="1" applyAlignment="1">
      <alignment horizontal="left" vertical="center" wrapText="1"/>
    </xf>
    <xf numFmtId="0" fontId="0" fillId="2" borderId="33" xfId="0" applyFill="1" applyBorder="1" applyAlignment="1">
      <alignment horizontal="center" vertical="center" wrapText="1"/>
    </xf>
    <xf numFmtId="43" fontId="0" fillId="0" borderId="26" xfId="3" applyFont="1" applyFill="1" applyBorder="1" applyAlignment="1">
      <alignment horizontal="center" vertical="center" wrapText="1"/>
    </xf>
    <xf numFmtId="43" fontId="0" fillId="0" borderId="7" xfId="3" applyFont="1" applyFill="1" applyBorder="1" applyAlignment="1">
      <alignment horizontal="left" vertical="center" wrapText="1"/>
    </xf>
    <xf numFmtId="43" fontId="0" fillId="0" borderId="68" xfId="3" applyFont="1" applyFill="1" applyBorder="1" applyAlignment="1">
      <alignment horizontal="left" vertical="center" wrapText="1"/>
    </xf>
    <xf numFmtId="43" fontId="0" fillId="0" borderId="2" xfId="3" applyFont="1" applyFill="1" applyBorder="1" applyAlignment="1">
      <alignment horizontal="left" vertical="center" wrapText="1"/>
    </xf>
    <xf numFmtId="43" fontId="0" fillId="0" borderId="23" xfId="3" applyFont="1" applyFill="1" applyBorder="1" applyAlignment="1">
      <alignment horizontal="left" vertical="center" wrapText="1"/>
    </xf>
    <xf numFmtId="43" fontId="0" fillId="0" borderId="55" xfId="3" applyFont="1" applyFill="1" applyBorder="1" applyAlignment="1">
      <alignment horizontal="left" vertical="center" wrapText="1"/>
    </xf>
    <xf numFmtId="43" fontId="0" fillId="5" borderId="26" xfId="3" applyFont="1" applyFill="1" applyBorder="1" applyAlignment="1">
      <alignment horizontal="left" vertical="center" wrapText="1"/>
    </xf>
    <xf numFmtId="43" fontId="0" fillId="5" borderId="7" xfId="3" applyFont="1" applyFill="1" applyBorder="1" applyAlignment="1">
      <alignment horizontal="left" vertical="center" wrapText="1"/>
    </xf>
    <xf numFmtId="43" fontId="0" fillId="2" borderId="33" xfId="3" applyFont="1" applyFill="1" applyBorder="1" applyAlignment="1">
      <alignment horizontal="left" vertical="center" wrapText="1"/>
    </xf>
    <xf numFmtId="0" fontId="0" fillId="2" borderId="17" xfId="0" applyFill="1" applyBorder="1" applyAlignment="1">
      <alignment horizontal="center" vertical="center" wrapText="1"/>
    </xf>
    <xf numFmtId="165" fontId="0" fillId="2" borderId="26" xfId="3" applyNumberFormat="1" applyFont="1" applyFill="1" applyBorder="1" applyAlignment="1">
      <alignment horizontal="center" vertical="center" wrapText="1"/>
    </xf>
    <xf numFmtId="165" fontId="0" fillId="2" borderId="7" xfId="3" applyNumberFormat="1" applyFont="1" applyFill="1" applyBorder="1" applyAlignment="1">
      <alignment horizontal="left" vertical="center" wrapText="1"/>
    </xf>
    <xf numFmtId="165" fontId="0" fillId="2" borderId="68" xfId="3" applyNumberFormat="1" applyFont="1" applyFill="1" applyBorder="1" applyAlignment="1">
      <alignment horizontal="left" vertical="center" wrapText="1"/>
    </xf>
    <xf numFmtId="165" fontId="0" fillId="3" borderId="26" xfId="3" applyNumberFormat="1" applyFont="1" applyFill="1" applyBorder="1" applyAlignment="1">
      <alignment horizontal="left" vertical="center" wrapText="1"/>
    </xf>
    <xf numFmtId="165" fontId="0" fillId="3" borderId="7" xfId="3" applyNumberFormat="1" applyFont="1" applyFill="1" applyBorder="1" applyAlignment="1">
      <alignment horizontal="left" vertical="center" wrapText="1"/>
    </xf>
    <xf numFmtId="43" fontId="0" fillId="5" borderId="2" xfId="3" applyFont="1" applyFill="1" applyBorder="1" applyAlignment="1">
      <alignment horizontal="left" vertical="center" wrapText="1"/>
    </xf>
    <xf numFmtId="43" fontId="0" fillId="5" borderId="23" xfId="3" applyFont="1" applyFill="1" applyBorder="1" applyAlignment="1">
      <alignment horizontal="left" vertical="center" wrapText="1"/>
    </xf>
    <xf numFmtId="43" fontId="0" fillId="5" borderId="38" xfId="3" applyFont="1" applyFill="1" applyBorder="1" applyAlignment="1">
      <alignment horizontal="left" vertical="center" wrapText="1"/>
    </xf>
    <xf numFmtId="0" fontId="0" fillId="2" borderId="36" xfId="0" applyFill="1" applyBorder="1" applyAlignment="1">
      <alignment horizontal="left" vertical="center" wrapText="1"/>
    </xf>
    <xf numFmtId="0" fontId="0" fillId="2" borderId="36" xfId="0" applyFill="1" applyBorder="1" applyAlignment="1">
      <alignment horizontal="center" vertical="center" wrapText="1"/>
    </xf>
    <xf numFmtId="43" fontId="0" fillId="5" borderId="24" xfId="3" applyFont="1" applyFill="1" applyBorder="1" applyAlignment="1">
      <alignment horizontal="left" vertical="center" wrapText="1"/>
    </xf>
    <xf numFmtId="43" fontId="0" fillId="5" borderId="1" xfId="3" applyFont="1" applyFill="1" applyBorder="1" applyAlignment="1">
      <alignment horizontal="left" vertical="center" wrapText="1"/>
    </xf>
    <xf numFmtId="43" fontId="0" fillId="5" borderId="10" xfId="3" applyFont="1" applyFill="1" applyBorder="1" applyAlignment="1">
      <alignment horizontal="left" vertical="center" wrapText="1"/>
    </xf>
    <xf numFmtId="0" fontId="0" fillId="2" borderId="35" xfId="0" applyFill="1" applyBorder="1" applyAlignment="1">
      <alignment horizontal="left" vertical="center" wrapText="1"/>
    </xf>
    <xf numFmtId="0" fontId="0" fillId="2" borderId="35" xfId="0" applyFill="1" applyBorder="1" applyAlignment="1">
      <alignment horizontal="center" vertical="center" wrapText="1"/>
    </xf>
    <xf numFmtId="0" fontId="0" fillId="0" borderId="21" xfId="0" applyBorder="1"/>
    <xf numFmtId="0" fontId="0" fillId="2" borderId="42" xfId="0" applyFill="1" applyBorder="1" applyAlignment="1">
      <alignment horizontal="left" vertical="center" wrapText="1"/>
    </xf>
    <xf numFmtId="0" fontId="0" fillId="2" borderId="42" xfId="0" applyFill="1" applyBorder="1" applyAlignment="1">
      <alignment horizontal="center" vertical="center" wrapText="1"/>
    </xf>
    <xf numFmtId="43" fontId="0" fillId="0" borderId="66" xfId="3" applyFont="1" applyFill="1" applyBorder="1" applyAlignment="1">
      <alignment horizontal="center" vertical="center" wrapText="1"/>
    </xf>
    <xf numFmtId="43" fontId="0" fillId="0" borderId="67" xfId="3" applyFont="1" applyFill="1" applyBorder="1" applyAlignment="1">
      <alignment horizontal="left" vertical="center" wrapText="1"/>
    </xf>
    <xf numFmtId="43" fontId="0" fillId="0" borderId="69" xfId="3" applyFont="1" applyFill="1" applyBorder="1" applyAlignment="1">
      <alignment horizontal="left" vertical="center" wrapText="1"/>
    </xf>
    <xf numFmtId="43" fontId="0" fillId="0" borderId="66" xfId="3" applyFont="1" applyFill="1" applyBorder="1" applyAlignment="1">
      <alignment horizontal="left" vertical="center" wrapText="1"/>
    </xf>
    <xf numFmtId="43" fontId="0" fillId="5" borderId="66" xfId="3" applyFont="1" applyFill="1" applyBorder="1" applyAlignment="1">
      <alignment horizontal="left" vertical="center" wrapText="1"/>
    </xf>
    <xf numFmtId="43" fontId="0" fillId="5" borderId="67" xfId="3" applyFont="1" applyFill="1" applyBorder="1" applyAlignment="1">
      <alignment horizontal="left" vertical="center" wrapText="1"/>
    </xf>
    <xf numFmtId="165" fontId="0" fillId="2" borderId="66" xfId="3" applyNumberFormat="1" applyFont="1" applyFill="1" applyBorder="1" applyAlignment="1">
      <alignment horizontal="center" vertical="center" wrapText="1"/>
    </xf>
    <xf numFmtId="165" fontId="0" fillId="2" borderId="67" xfId="3" applyNumberFormat="1" applyFont="1" applyFill="1" applyBorder="1" applyAlignment="1">
      <alignment horizontal="left" vertical="center" wrapText="1"/>
    </xf>
    <xf numFmtId="165" fontId="0" fillId="2" borderId="69" xfId="3" applyNumberFormat="1" applyFont="1" applyFill="1" applyBorder="1" applyAlignment="1">
      <alignment horizontal="left" vertical="center" wrapText="1"/>
    </xf>
    <xf numFmtId="165" fontId="0" fillId="3" borderId="66" xfId="3" applyNumberFormat="1" applyFont="1" applyFill="1" applyBorder="1" applyAlignment="1">
      <alignment horizontal="left" vertical="center" wrapText="1"/>
    </xf>
    <xf numFmtId="165" fontId="0" fillId="3" borderId="67" xfId="3" applyNumberFormat="1" applyFont="1" applyFill="1" applyBorder="1" applyAlignment="1">
      <alignment horizontal="left" vertical="center" wrapText="1"/>
    </xf>
    <xf numFmtId="43" fontId="0" fillId="5" borderId="43" xfId="3" applyFont="1" applyFill="1" applyBorder="1" applyAlignment="1">
      <alignment horizontal="left" vertical="center" wrapText="1"/>
    </xf>
    <xf numFmtId="43" fontId="0" fillId="5" borderId="44" xfId="3" applyFont="1" applyFill="1" applyBorder="1" applyAlignment="1">
      <alignment horizontal="left" vertical="center" wrapText="1"/>
    </xf>
    <xf numFmtId="43" fontId="0" fillId="5" borderId="45" xfId="3" applyFont="1" applyFill="1" applyBorder="1" applyAlignment="1">
      <alignment horizontal="left" vertical="center" wrapText="1"/>
    </xf>
    <xf numFmtId="43" fontId="2" fillId="2" borderId="63" xfId="3" applyFont="1" applyFill="1" applyBorder="1" applyAlignment="1">
      <alignment horizontal="center" vertical="center" wrapText="1"/>
    </xf>
    <xf numFmtId="43" fontId="2" fillId="2" borderId="8" xfId="3" applyFont="1" applyFill="1" applyBorder="1" applyAlignment="1">
      <alignment horizontal="center" vertical="center" wrapText="1"/>
    </xf>
    <xf numFmtId="43" fontId="2" fillId="2" borderId="70" xfId="3" applyFont="1" applyFill="1" applyBorder="1" applyAlignment="1">
      <alignment horizontal="center" vertical="center" wrapText="1"/>
    </xf>
    <xf numFmtId="43" fontId="2" fillId="3" borderId="63" xfId="3" applyFont="1" applyFill="1" applyBorder="1" applyAlignment="1">
      <alignment horizontal="center" vertical="center" wrapText="1"/>
    </xf>
    <xf numFmtId="43" fontId="2" fillId="3" borderId="8" xfId="3" applyFont="1" applyFill="1" applyBorder="1" applyAlignment="1">
      <alignment horizontal="center" vertical="center" wrapText="1"/>
    </xf>
    <xf numFmtId="43" fontId="2" fillId="3" borderId="70" xfId="3" applyFont="1" applyFill="1" applyBorder="1" applyAlignment="1">
      <alignment horizontal="center" vertical="center" wrapText="1"/>
    </xf>
    <xf numFmtId="43" fontId="2" fillId="5" borderId="63" xfId="3" applyFont="1" applyFill="1" applyBorder="1" applyAlignment="1">
      <alignment horizontal="center" vertical="center" wrapText="1"/>
    </xf>
    <xf numFmtId="43" fontId="2" fillId="5" borderId="8" xfId="3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165" fontId="2" fillId="2" borderId="63" xfId="3" applyNumberFormat="1" applyFont="1" applyFill="1" applyBorder="1" applyAlignment="1">
      <alignment horizontal="center" vertical="center" wrapText="1"/>
    </xf>
    <xf numFmtId="165" fontId="2" fillId="2" borderId="8" xfId="3" applyNumberFormat="1" applyFont="1" applyFill="1" applyBorder="1" applyAlignment="1">
      <alignment horizontal="center" vertical="center" wrapText="1"/>
    </xf>
    <xf numFmtId="165" fontId="2" fillId="2" borderId="70" xfId="3" applyNumberFormat="1" applyFont="1" applyFill="1" applyBorder="1" applyAlignment="1">
      <alignment horizontal="center" vertical="center" wrapText="1"/>
    </xf>
    <xf numFmtId="165" fontId="2" fillId="3" borderId="63" xfId="3" applyNumberFormat="1" applyFont="1" applyFill="1" applyBorder="1" applyAlignment="1">
      <alignment horizontal="center" vertical="center" wrapText="1"/>
    </xf>
    <xf numFmtId="165" fontId="2" fillId="3" borderId="8" xfId="3" applyNumberFormat="1" applyFont="1" applyFill="1" applyBorder="1" applyAlignment="1">
      <alignment horizontal="center" vertical="center" wrapText="1"/>
    </xf>
    <xf numFmtId="43" fontId="2" fillId="5" borderId="31" xfId="3" applyFont="1" applyFill="1" applyBorder="1" applyAlignment="1">
      <alignment horizontal="center" vertical="center" wrapText="1"/>
    </xf>
    <xf numFmtId="43" fontId="2" fillId="5" borderId="32" xfId="3" applyFont="1" applyFill="1" applyBorder="1" applyAlignment="1">
      <alignment horizontal="center" vertical="center" wrapText="1"/>
    </xf>
    <xf numFmtId="43" fontId="2" fillId="5" borderId="22" xfId="3" applyFont="1" applyFill="1" applyBorder="1" applyAlignment="1">
      <alignment horizontal="center" vertical="center" wrapText="1"/>
    </xf>
    <xf numFmtId="165" fontId="0" fillId="2" borderId="23" xfId="3" applyNumberFormat="1" applyFont="1" applyFill="1" applyBorder="1" applyAlignment="1">
      <alignment horizontal="left" vertical="center" wrapText="1"/>
    </xf>
    <xf numFmtId="165" fontId="0" fillId="2" borderId="55" xfId="3" applyNumberFormat="1" applyFont="1" applyFill="1" applyBorder="1" applyAlignment="1">
      <alignment horizontal="left" vertical="center" wrapText="1"/>
    </xf>
    <xf numFmtId="165" fontId="0" fillId="3" borderId="2" xfId="3" applyNumberFormat="1" applyFont="1" applyFill="1" applyBorder="1" applyAlignment="1">
      <alignment horizontal="left" vertical="center" wrapText="1"/>
    </xf>
    <xf numFmtId="165" fontId="0" fillId="3" borderId="23" xfId="3" applyNumberFormat="1" applyFont="1" applyFill="1" applyBorder="1" applyAlignment="1">
      <alignment horizontal="left" vertical="center" wrapText="1"/>
    </xf>
    <xf numFmtId="43" fontId="0" fillId="2" borderId="32" xfId="3" applyFont="1" applyFill="1" applyBorder="1" applyAlignment="1">
      <alignment horizontal="left" vertical="center" wrapText="1"/>
    </xf>
    <xf numFmtId="43" fontId="0" fillId="2" borderId="71" xfId="3" applyFont="1" applyFill="1" applyBorder="1" applyAlignment="1">
      <alignment horizontal="left" vertical="center" wrapText="1"/>
    </xf>
    <xf numFmtId="43" fontId="0" fillId="3" borderId="31" xfId="3" applyFont="1" applyFill="1" applyBorder="1" applyAlignment="1">
      <alignment horizontal="left" vertical="center" wrapText="1"/>
    </xf>
    <xf numFmtId="43" fontId="0" fillId="3" borderId="32" xfId="3" applyFont="1" applyFill="1" applyBorder="1" applyAlignment="1">
      <alignment horizontal="left" vertical="center" wrapText="1"/>
    </xf>
    <xf numFmtId="43" fontId="0" fillId="3" borderId="71" xfId="3" applyFont="1" applyFill="1" applyBorder="1" applyAlignment="1">
      <alignment horizontal="left" vertical="center" wrapText="1"/>
    </xf>
    <xf numFmtId="43" fontId="0" fillId="5" borderId="31" xfId="3" applyFont="1" applyFill="1" applyBorder="1" applyAlignment="1">
      <alignment horizontal="left" vertical="center" wrapText="1"/>
    </xf>
    <xf numFmtId="43" fontId="0" fillId="5" borderId="32" xfId="3" applyFont="1" applyFill="1" applyBorder="1" applyAlignment="1">
      <alignment horizontal="left" vertical="center" wrapText="1"/>
    </xf>
    <xf numFmtId="0" fontId="0" fillId="2" borderId="18" xfId="0" applyFill="1" applyBorder="1" applyAlignment="1">
      <alignment horizontal="center" vertical="center" wrapText="1"/>
    </xf>
    <xf numFmtId="165" fontId="0" fillId="2" borderId="32" xfId="3" applyNumberFormat="1" applyFont="1" applyFill="1" applyBorder="1" applyAlignment="1">
      <alignment horizontal="left" vertical="center" wrapText="1"/>
    </xf>
    <xf numFmtId="165" fontId="0" fillId="2" borderId="71" xfId="3" applyNumberFormat="1" applyFont="1" applyFill="1" applyBorder="1" applyAlignment="1">
      <alignment horizontal="left" vertical="center" wrapText="1"/>
    </xf>
    <xf numFmtId="165" fontId="0" fillId="3" borderId="31" xfId="3" applyNumberFormat="1" applyFont="1" applyFill="1" applyBorder="1" applyAlignment="1">
      <alignment horizontal="left" vertical="center" wrapText="1"/>
    </xf>
    <xf numFmtId="165" fontId="0" fillId="3" borderId="32" xfId="3" applyNumberFormat="1" applyFont="1" applyFill="1" applyBorder="1" applyAlignment="1">
      <alignment horizontal="left" vertical="center" wrapText="1"/>
    </xf>
    <xf numFmtId="43" fontId="0" fillId="5" borderId="22" xfId="3" applyFont="1" applyFill="1" applyBorder="1" applyAlignment="1">
      <alignment horizontal="left" vertical="center" wrapText="1"/>
    </xf>
    <xf numFmtId="43" fontId="0" fillId="2" borderId="1" xfId="3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3" fontId="0" fillId="3" borderId="1" xfId="3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3" fontId="0" fillId="9" borderId="1" xfId="3" applyFont="1" applyFill="1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165" fontId="0" fillId="9" borderId="56" xfId="3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0" fillId="18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indent="2"/>
    </xf>
    <xf numFmtId="0" fontId="21" fillId="18" borderId="1" xfId="0" applyFont="1" applyFill="1" applyBorder="1" applyAlignment="1">
      <alignment horizontal="center" vertical="top" wrapText="1"/>
    </xf>
    <xf numFmtId="1" fontId="21" fillId="18" borderId="1" xfId="0" applyNumberFormat="1" applyFont="1" applyFill="1" applyBorder="1" applyAlignment="1">
      <alignment horizontal="center" vertical="top" shrinkToFit="1"/>
    </xf>
    <xf numFmtId="1" fontId="21" fillId="18" borderId="1" xfId="0" applyNumberFormat="1" applyFont="1" applyFill="1" applyBorder="1" applyAlignment="1">
      <alignment horizontal="left" vertical="top" indent="2" shrinkToFit="1"/>
    </xf>
    <xf numFmtId="0" fontId="21" fillId="18" borderId="1" xfId="0" applyFont="1" applyFill="1" applyBorder="1" applyAlignment="1">
      <alignment horizontal="left" vertical="top" wrapText="1" indent="2"/>
    </xf>
    <xf numFmtId="1" fontId="20" fillId="18" borderId="1" xfId="0" applyNumberFormat="1" applyFont="1" applyFill="1" applyBorder="1" applyAlignment="1">
      <alignment horizontal="center" vertical="center" shrinkToFit="1"/>
    </xf>
    <xf numFmtId="1" fontId="20" fillId="18" borderId="1" xfId="0" applyNumberFormat="1" applyFont="1" applyFill="1" applyBorder="1" applyAlignment="1">
      <alignment horizontal="left" vertical="top" indent="2" shrinkToFit="1"/>
    </xf>
    <xf numFmtId="9" fontId="20" fillId="18" borderId="1" xfId="2" applyFont="1" applyFill="1" applyBorder="1" applyAlignment="1">
      <alignment horizontal="left" vertical="top" indent="2" shrinkToFit="1"/>
    </xf>
    <xf numFmtId="166" fontId="20" fillId="18" borderId="7" xfId="0" applyNumberFormat="1" applyFont="1" applyFill="1" applyBorder="1" applyAlignment="1">
      <alignment horizontal="center" vertical="center" shrinkToFit="1"/>
    </xf>
    <xf numFmtId="0" fontId="20" fillId="18" borderId="1" xfId="0" applyFont="1" applyFill="1" applyBorder="1" applyAlignment="1">
      <alignment horizontal="center" vertical="center" wrapText="1"/>
    </xf>
    <xf numFmtId="9" fontId="20" fillId="18" borderId="1" xfId="2" applyFont="1" applyFill="1" applyBorder="1" applyAlignment="1">
      <alignment horizontal="center" vertical="center" wrapText="1"/>
    </xf>
    <xf numFmtId="166" fontId="20" fillId="18" borderId="1" xfId="0" applyNumberFormat="1" applyFont="1" applyFill="1" applyBorder="1" applyAlignment="1">
      <alignment horizontal="center" vertical="center" shrinkToFit="1"/>
    </xf>
    <xf numFmtId="0" fontId="2" fillId="18" borderId="1" xfId="0" applyFont="1" applyFill="1" applyBorder="1" applyAlignment="1">
      <alignment horizontal="center" vertical="center"/>
    </xf>
    <xf numFmtId="165" fontId="20" fillId="18" borderId="1" xfId="3" applyNumberFormat="1" applyFont="1" applyFill="1" applyBorder="1" applyAlignment="1">
      <alignment horizontal="right" vertical="top" shrinkToFit="1"/>
    </xf>
    <xf numFmtId="167" fontId="20" fillId="0" borderId="1" xfId="2" applyNumberFormat="1" applyFont="1" applyFill="1" applyBorder="1" applyAlignment="1">
      <alignment horizontal="right" vertical="top" shrinkToFit="1"/>
    </xf>
    <xf numFmtId="168" fontId="20" fillId="0" borderId="1" xfId="3" applyNumberFormat="1" applyFont="1" applyFill="1" applyBorder="1" applyAlignment="1">
      <alignment horizontal="right" vertical="top" shrinkToFit="1"/>
    </xf>
    <xf numFmtId="168" fontId="20" fillId="18" borderId="1" xfId="3" applyNumberFormat="1" applyFont="1" applyFill="1" applyBorder="1" applyAlignment="1">
      <alignment horizontal="right" vertical="top" shrinkToFit="1"/>
    </xf>
    <xf numFmtId="168" fontId="20" fillId="18" borderId="7" xfId="3" applyNumberFormat="1" applyFont="1" applyFill="1" applyBorder="1" applyAlignment="1">
      <alignment horizontal="right" vertical="top" shrinkToFit="1"/>
    </xf>
    <xf numFmtId="166" fontId="20" fillId="18" borderId="56" xfId="0" applyNumberFormat="1" applyFont="1" applyFill="1" applyBorder="1" applyAlignment="1">
      <alignment horizontal="center" vertical="center" shrinkToFit="1"/>
    </xf>
    <xf numFmtId="168" fontId="20" fillId="0" borderId="56" xfId="3" applyNumberFormat="1" applyFont="1" applyFill="1" applyBorder="1" applyAlignment="1">
      <alignment horizontal="right" vertical="top" shrinkToFit="1"/>
    </xf>
    <xf numFmtId="168" fontId="20" fillId="18" borderId="56" xfId="3" applyNumberFormat="1" applyFont="1" applyFill="1" applyBorder="1" applyAlignment="1">
      <alignment horizontal="right" vertical="top" shrinkToFit="1"/>
    </xf>
    <xf numFmtId="0" fontId="2" fillId="18" borderId="1" xfId="0" applyFont="1" applyFill="1" applyBorder="1" applyAlignment="1">
      <alignment horizontal="center" vertical="center" wrapText="1"/>
    </xf>
    <xf numFmtId="0" fontId="2" fillId="18" borderId="1" xfId="0" applyFont="1" applyFill="1" applyBorder="1" applyAlignment="1">
      <alignment horizontal="right"/>
    </xf>
    <xf numFmtId="0" fontId="2" fillId="18" borderId="2" xfId="0" applyFont="1" applyFill="1" applyBorder="1" applyAlignment="1">
      <alignment horizontal="center" vertical="center" wrapText="1"/>
    </xf>
    <xf numFmtId="0" fontId="2" fillId="18" borderId="23" xfId="0" applyFont="1" applyFill="1" applyBorder="1" applyAlignment="1">
      <alignment horizontal="center" vertical="center" wrapText="1"/>
    </xf>
    <xf numFmtId="165" fontId="0" fillId="18" borderId="23" xfId="3" applyNumberFormat="1" applyFont="1" applyFill="1" applyBorder="1" applyAlignment="1">
      <alignment horizontal="center" vertical="center" wrapText="1"/>
    </xf>
    <xf numFmtId="0" fontId="2" fillId="18" borderId="24" xfId="0" applyFont="1" applyFill="1" applyBorder="1" applyAlignment="1">
      <alignment horizontal="center" vertical="center" wrapText="1"/>
    </xf>
    <xf numFmtId="9" fontId="0" fillId="18" borderId="1" xfId="2" applyFont="1" applyFill="1" applyBorder="1" applyAlignment="1">
      <alignment horizontal="center" vertical="center" wrapText="1"/>
    </xf>
    <xf numFmtId="165" fontId="0" fillId="18" borderId="1" xfId="3" applyNumberFormat="1" applyFont="1" applyFill="1" applyBorder="1" applyAlignment="1">
      <alignment horizontal="center" vertical="center" wrapText="1"/>
    </xf>
    <xf numFmtId="167" fontId="0" fillId="18" borderId="1" xfId="2" applyNumberFormat="1" applyFont="1" applyFill="1" applyBorder="1" applyAlignment="1">
      <alignment horizontal="center" vertical="center" wrapText="1"/>
    </xf>
    <xf numFmtId="165" fontId="6" fillId="18" borderId="23" xfId="0" applyNumberFormat="1" applyFont="1" applyFill="1" applyBorder="1" applyAlignment="1">
      <alignment vertical="center" wrapText="1"/>
    </xf>
    <xf numFmtId="0" fontId="6" fillId="0" borderId="23" xfId="0" applyFont="1" applyBorder="1" applyAlignment="1">
      <alignment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0" fillId="18" borderId="1" xfId="0" applyNumberFormat="1" applyFill="1" applyBorder="1" applyAlignment="1">
      <alignment horizontal="center" vertical="center" wrapText="1"/>
    </xf>
    <xf numFmtId="0" fontId="12" fillId="18" borderId="1" xfId="0" applyFont="1" applyFill="1" applyBorder="1" applyAlignment="1">
      <alignment horizontal="left" vertical="center" wrapText="1"/>
    </xf>
    <xf numFmtId="0" fontId="22" fillId="18" borderId="1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43" fontId="0" fillId="5" borderId="72" xfId="3" applyFont="1" applyFill="1" applyBorder="1" applyAlignment="1">
      <alignment horizontal="left" vertical="center" wrapText="1"/>
    </xf>
    <xf numFmtId="43" fontId="0" fillId="5" borderId="48" xfId="3" applyFont="1" applyFill="1" applyBorder="1" applyAlignment="1">
      <alignment horizontal="left" vertical="center" wrapText="1"/>
    </xf>
    <xf numFmtId="43" fontId="0" fillId="5" borderId="73" xfId="3" applyFont="1" applyFill="1" applyBorder="1" applyAlignment="1">
      <alignment horizontal="left" vertical="center" wrapText="1"/>
    </xf>
    <xf numFmtId="43" fontId="2" fillId="5" borderId="12" xfId="3" applyFont="1" applyFill="1" applyBorder="1" applyAlignment="1">
      <alignment horizontal="center" vertical="center" wrapText="1"/>
    </xf>
    <xf numFmtId="43" fontId="0" fillId="5" borderId="53" xfId="3" applyFont="1" applyFill="1" applyBorder="1" applyAlignment="1">
      <alignment horizontal="left" vertical="center" wrapText="1"/>
    </xf>
    <xf numFmtId="43" fontId="0" fillId="5" borderId="74" xfId="3" applyFont="1" applyFill="1" applyBorder="1" applyAlignment="1">
      <alignment horizontal="left" vertical="center" wrapText="1"/>
    </xf>
    <xf numFmtId="165" fontId="2" fillId="2" borderId="0" xfId="3" applyNumberFormat="1" applyFont="1" applyFill="1" applyBorder="1" applyAlignment="1">
      <alignment horizontal="center" vertical="center" wrapText="1"/>
    </xf>
    <xf numFmtId="43" fontId="0" fillId="5" borderId="75" xfId="3" applyFont="1" applyFill="1" applyBorder="1" applyAlignment="1">
      <alignment horizontal="left" vertical="center" wrapText="1"/>
    </xf>
    <xf numFmtId="43" fontId="2" fillId="5" borderId="74" xfId="3" applyFont="1" applyFill="1" applyBorder="1" applyAlignment="1">
      <alignment horizontal="center" vertical="center" wrapText="1"/>
    </xf>
    <xf numFmtId="49" fontId="2" fillId="3" borderId="14" xfId="3" applyNumberFormat="1" applyFont="1" applyFill="1" applyBorder="1" applyAlignment="1">
      <alignment horizontal="center" vertical="center" wrapText="1"/>
    </xf>
    <xf numFmtId="165" fontId="0" fillId="3" borderId="72" xfId="3" applyNumberFormat="1" applyFont="1" applyFill="1" applyBorder="1" applyAlignment="1">
      <alignment horizontal="left" vertical="center" wrapText="1"/>
    </xf>
    <xf numFmtId="165" fontId="0" fillId="3" borderId="48" xfId="3" applyNumberFormat="1" applyFont="1" applyFill="1" applyBorder="1" applyAlignment="1">
      <alignment horizontal="left" vertical="center" wrapText="1"/>
    </xf>
    <xf numFmtId="165" fontId="0" fillId="3" borderId="73" xfId="3" applyNumberFormat="1" applyFont="1" applyFill="1" applyBorder="1" applyAlignment="1">
      <alignment horizontal="left" vertical="center" wrapText="1"/>
    </xf>
    <xf numFmtId="165" fontId="2" fillId="3" borderId="12" xfId="3" applyNumberFormat="1" applyFont="1" applyFill="1" applyBorder="1" applyAlignment="1">
      <alignment horizontal="center" vertical="center" wrapText="1"/>
    </xf>
    <xf numFmtId="165" fontId="0" fillId="3" borderId="53" xfId="3" applyNumberFormat="1" applyFont="1" applyFill="1" applyBorder="1" applyAlignment="1">
      <alignment horizontal="left" vertical="center" wrapText="1"/>
    </xf>
    <xf numFmtId="165" fontId="0" fillId="3" borderId="74" xfId="3" applyNumberFormat="1" applyFont="1" applyFill="1" applyBorder="1" applyAlignment="1">
      <alignment horizontal="left" vertical="center" wrapText="1"/>
    </xf>
    <xf numFmtId="0" fontId="2" fillId="18" borderId="48" xfId="0" applyFont="1" applyFill="1" applyBorder="1" applyAlignment="1">
      <alignment horizontal="center" vertical="center" wrapText="1"/>
    </xf>
    <xf numFmtId="9" fontId="0" fillId="18" borderId="48" xfId="2" applyFont="1" applyFill="1" applyBorder="1" applyAlignment="1">
      <alignment horizontal="center" vertical="center" wrapText="1"/>
    </xf>
    <xf numFmtId="165" fontId="0" fillId="18" borderId="48" xfId="3" applyNumberFormat="1" applyFont="1" applyFill="1" applyBorder="1" applyAlignment="1">
      <alignment horizontal="center" vertical="center" wrapText="1"/>
    </xf>
    <xf numFmtId="167" fontId="0" fillId="18" borderId="48" xfId="2" applyNumberFormat="1" applyFont="1" applyFill="1" applyBorder="1" applyAlignment="1">
      <alignment horizontal="center" vertical="center" wrapText="1"/>
    </xf>
    <xf numFmtId="165" fontId="0" fillId="2" borderId="48" xfId="3" applyNumberFormat="1" applyFont="1" applyFill="1" applyBorder="1" applyAlignment="1">
      <alignment horizontal="center" vertical="center" wrapText="1"/>
    </xf>
    <xf numFmtId="43" fontId="0" fillId="3" borderId="48" xfId="3" applyFont="1" applyFill="1" applyBorder="1" applyAlignment="1">
      <alignment horizontal="center" vertical="center" wrapText="1"/>
    </xf>
    <xf numFmtId="165" fontId="0" fillId="3" borderId="48" xfId="3" applyNumberFormat="1" applyFont="1" applyFill="1" applyBorder="1" applyAlignment="1">
      <alignment horizontal="center" vertical="center" wrapText="1"/>
    </xf>
    <xf numFmtId="43" fontId="0" fillId="9" borderId="48" xfId="3" applyFont="1" applyFill="1" applyBorder="1" applyAlignment="1">
      <alignment horizontal="center" vertical="center" wrapText="1"/>
    </xf>
    <xf numFmtId="165" fontId="0" fillId="9" borderId="59" xfId="3" applyNumberFormat="1" applyFont="1" applyFill="1" applyBorder="1" applyAlignment="1">
      <alignment horizontal="center" vertical="center" wrapText="1"/>
    </xf>
    <xf numFmtId="43" fontId="0" fillId="2" borderId="48" xfId="3" applyFont="1" applyFill="1" applyBorder="1" applyAlignment="1">
      <alignment horizontal="center" vertical="center" wrapText="1"/>
    </xf>
    <xf numFmtId="164" fontId="2" fillId="0" borderId="36" xfId="0" applyNumberFormat="1" applyFont="1" applyBorder="1" applyAlignment="1">
      <alignment horizontal="right" vertical="center"/>
    </xf>
    <xf numFmtId="0" fontId="2" fillId="0" borderId="36" xfId="0" applyFont="1" applyBorder="1" applyAlignment="1">
      <alignment horizontal="right" vertical="center"/>
    </xf>
    <xf numFmtId="165" fontId="5" fillId="4" borderId="1" xfId="3" applyNumberFormat="1" applyFont="1" applyFill="1" applyBorder="1" applyAlignment="1">
      <alignment horizontal="center" vertical="center" wrapText="1"/>
    </xf>
    <xf numFmtId="165" fontId="0" fillId="4" borderId="1" xfId="3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65" fontId="2" fillId="4" borderId="1" xfId="3" applyNumberFormat="1" applyFont="1" applyFill="1" applyBorder="1" applyAlignment="1">
      <alignment vertical="center" wrapText="1"/>
    </xf>
    <xf numFmtId="0" fontId="5" fillId="18" borderId="23" xfId="0" applyFont="1" applyFill="1" applyBorder="1" applyAlignment="1">
      <alignment horizontal="center" vertical="center" wrapText="1"/>
    </xf>
    <xf numFmtId="0" fontId="23" fillId="2" borderId="18" xfId="0" applyFont="1" applyFill="1" applyBorder="1" applyAlignment="1">
      <alignment horizontal="center" vertical="center" wrapText="1"/>
    </xf>
    <xf numFmtId="0" fontId="23" fillId="2" borderId="13" xfId="0" applyFont="1" applyFill="1" applyBorder="1" applyAlignment="1">
      <alignment horizontal="center" vertical="center" wrapText="1"/>
    </xf>
    <xf numFmtId="0" fontId="23" fillId="2" borderId="74" xfId="0" applyFont="1" applyFill="1" applyBorder="1" applyAlignment="1">
      <alignment horizontal="center" vertical="center" wrapText="1"/>
    </xf>
    <xf numFmtId="0" fontId="6" fillId="18" borderId="55" xfId="0" applyFont="1" applyFill="1" applyBorder="1" applyAlignment="1">
      <alignment horizontal="center" vertical="center" wrapText="1"/>
    </xf>
    <xf numFmtId="0" fontId="6" fillId="18" borderId="53" xfId="0" applyFont="1" applyFill="1" applyBorder="1" applyAlignment="1">
      <alignment horizontal="center" vertical="center" wrapText="1"/>
    </xf>
    <xf numFmtId="0" fontId="23" fillId="3" borderId="18" xfId="0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23" fillId="3" borderId="74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wrapText="1"/>
    </xf>
    <xf numFmtId="0" fontId="7" fillId="5" borderId="55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56" xfId="0" applyFont="1" applyFill="1" applyBorder="1" applyAlignment="1">
      <alignment horizontal="center" vertical="center" wrapText="1"/>
    </xf>
    <xf numFmtId="0" fontId="7" fillId="5" borderId="61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76" xfId="0" applyFont="1" applyFill="1" applyBorder="1" applyAlignment="1">
      <alignment horizontal="center" vertical="center" wrapText="1"/>
    </xf>
    <xf numFmtId="43" fontId="2" fillId="2" borderId="19" xfId="3" applyFont="1" applyFill="1" applyBorder="1" applyAlignment="1">
      <alignment horizontal="center" vertical="center" wrapText="1"/>
    </xf>
    <xf numFmtId="43" fontId="2" fillId="2" borderId="18" xfId="3" applyFont="1" applyFill="1" applyBorder="1" applyAlignment="1">
      <alignment horizontal="center" vertical="center" wrapText="1"/>
    </xf>
    <xf numFmtId="0" fontId="8" fillId="2" borderId="50" xfId="0" applyFont="1" applyFill="1" applyBorder="1" applyAlignment="1">
      <alignment horizontal="center" vertical="center" wrapText="1"/>
    </xf>
    <xf numFmtId="0" fontId="8" fillId="2" borderId="51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74" xfId="0" applyFont="1" applyFill="1" applyBorder="1" applyAlignment="1">
      <alignment horizontal="center" vertical="center" wrapText="1"/>
    </xf>
    <xf numFmtId="0" fontId="2" fillId="2" borderId="50" xfId="0" applyFont="1" applyFill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165" fontId="2" fillId="3" borderId="18" xfId="3" applyNumberFormat="1" applyFont="1" applyFill="1" applyBorder="1" applyAlignment="1">
      <alignment horizontal="center" vertical="center" wrapText="1"/>
    </xf>
    <xf numFmtId="165" fontId="2" fillId="3" borderId="13" xfId="3" applyNumberFormat="1" applyFont="1" applyFill="1" applyBorder="1" applyAlignment="1">
      <alignment horizontal="center" vertical="center" wrapText="1"/>
    </xf>
    <xf numFmtId="165" fontId="2" fillId="3" borderId="74" xfId="3" applyNumberFormat="1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/>
    </xf>
    <xf numFmtId="165" fontId="2" fillId="2" borderId="19" xfId="3" applyNumberFormat="1" applyFont="1" applyFill="1" applyBorder="1" applyAlignment="1">
      <alignment horizontal="center" vertical="center" wrapText="1"/>
    </xf>
    <xf numFmtId="165" fontId="2" fillId="2" borderId="0" xfId="3" applyNumberFormat="1" applyFont="1" applyFill="1" applyBorder="1" applyAlignment="1">
      <alignment horizontal="center" vertical="center" wrapText="1"/>
    </xf>
    <xf numFmtId="0" fontId="0" fillId="18" borderId="24" xfId="0" applyFill="1" applyBorder="1" applyAlignment="1">
      <alignment horizontal="left" vertical="center" wrapText="1"/>
    </xf>
    <xf numFmtId="0" fontId="0" fillId="2" borderId="24" xfId="0" applyFill="1" applyBorder="1" applyAlignment="1">
      <alignment horizontal="left" vertical="center" wrapText="1"/>
    </xf>
    <xf numFmtId="0" fontId="0" fillId="3" borderId="24" xfId="0" applyFill="1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49" xfId="0" applyFont="1" applyBorder="1" applyAlignment="1">
      <alignment horizontal="left" vertical="center" wrapText="1"/>
    </xf>
    <xf numFmtId="0" fontId="2" fillId="0" borderId="63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164" fontId="10" fillId="8" borderId="9" xfId="1" applyNumberFormat="1" applyFont="1" applyFill="1" applyBorder="1" applyAlignment="1">
      <alignment horizontal="center" vertical="center" wrapText="1"/>
    </xf>
    <xf numFmtId="164" fontId="10" fillId="8" borderId="11" xfId="1" applyNumberFormat="1" applyFont="1" applyFill="1" applyBorder="1" applyAlignment="1">
      <alignment horizontal="center" vertical="center" wrapText="1"/>
    </xf>
    <xf numFmtId="164" fontId="10" fillId="8" borderId="10" xfId="1" applyNumberFormat="1" applyFont="1" applyFill="1" applyBorder="1" applyAlignment="1">
      <alignment horizontal="center" vertical="center" wrapText="1"/>
    </xf>
    <xf numFmtId="0" fontId="2" fillId="14" borderId="33" xfId="0" applyFont="1" applyFill="1" applyBorder="1" applyAlignment="1">
      <alignment horizontal="center" vertical="center"/>
    </xf>
    <xf numFmtId="0" fontId="2" fillId="14" borderId="52" xfId="0" applyFont="1" applyFill="1" applyBorder="1" applyAlignment="1">
      <alignment horizontal="center" vertical="center"/>
    </xf>
    <xf numFmtId="0" fontId="2" fillId="14" borderId="53" xfId="0" applyFont="1" applyFill="1" applyBorder="1" applyAlignment="1">
      <alignment horizontal="center" vertical="center"/>
    </xf>
    <xf numFmtId="0" fontId="2" fillId="15" borderId="33" xfId="0" applyFont="1" applyFill="1" applyBorder="1" applyAlignment="1">
      <alignment horizontal="center" vertical="center"/>
    </xf>
    <xf numFmtId="0" fontId="2" fillId="15" borderId="52" xfId="0" applyFont="1" applyFill="1" applyBorder="1" applyAlignment="1">
      <alignment horizontal="center" vertical="center"/>
    </xf>
    <xf numFmtId="0" fontId="2" fillId="15" borderId="53" xfId="0" applyFont="1" applyFill="1" applyBorder="1" applyAlignment="1">
      <alignment horizontal="center" vertical="center"/>
    </xf>
    <xf numFmtId="0" fontId="3" fillId="14" borderId="49" xfId="0" applyFont="1" applyFill="1" applyBorder="1" applyAlignment="1">
      <alignment horizontal="center" vertical="center" wrapText="1"/>
    </xf>
    <xf numFmtId="0" fontId="3" fillId="14" borderId="26" xfId="0" applyFont="1" applyFill="1" applyBorder="1" applyAlignment="1">
      <alignment horizontal="center" vertical="center" wrapText="1"/>
    </xf>
    <xf numFmtId="0" fontId="2" fillId="14" borderId="47" xfId="0" applyFont="1" applyFill="1" applyBorder="1" applyAlignment="1">
      <alignment horizontal="center" vertical="center" wrapText="1"/>
    </xf>
    <xf numFmtId="0" fontId="2" fillId="14" borderId="27" xfId="0" applyFont="1" applyFill="1" applyBorder="1" applyAlignment="1">
      <alignment horizontal="center" vertical="center" wrapText="1"/>
    </xf>
    <xf numFmtId="0" fontId="2" fillId="15" borderId="47" xfId="0" applyFont="1" applyFill="1" applyBorder="1" applyAlignment="1">
      <alignment horizontal="center" vertical="center" wrapText="1"/>
    </xf>
    <xf numFmtId="0" fontId="2" fillId="15" borderId="27" xfId="0" applyFont="1" applyFill="1" applyBorder="1" applyAlignment="1">
      <alignment horizontal="center" vertical="center" wrapText="1"/>
    </xf>
    <xf numFmtId="164" fontId="2" fillId="14" borderId="28" xfId="1" applyNumberFormat="1" applyFont="1" applyFill="1" applyBorder="1" applyAlignment="1">
      <alignment horizontal="right" vertical="center"/>
    </xf>
    <xf numFmtId="164" fontId="2" fillId="14" borderId="29" xfId="1" applyNumberFormat="1" applyFont="1" applyFill="1" applyBorder="1" applyAlignment="1">
      <alignment horizontal="right" vertical="center"/>
    </xf>
    <xf numFmtId="164" fontId="2" fillId="15" borderId="28" xfId="1" applyNumberFormat="1" applyFont="1" applyFill="1" applyBorder="1" applyAlignment="1">
      <alignment horizontal="center" vertical="center"/>
    </xf>
    <xf numFmtId="164" fontId="2" fillId="15" borderId="29" xfId="1" applyNumberFormat="1" applyFont="1" applyFill="1" applyBorder="1" applyAlignment="1">
      <alignment horizontal="center" vertical="center"/>
    </xf>
    <xf numFmtId="0" fontId="2" fillId="14" borderId="36" xfId="0" applyFont="1" applyFill="1" applyBorder="1" applyAlignment="1">
      <alignment horizontal="center" vertical="center"/>
    </xf>
    <xf numFmtId="0" fontId="2" fillId="14" borderId="11" xfId="0" applyFont="1" applyFill="1" applyBorder="1" applyAlignment="1">
      <alignment horizontal="center" vertical="center"/>
    </xf>
    <xf numFmtId="0" fontId="2" fillId="14" borderId="48" xfId="0" applyFont="1" applyFill="1" applyBorder="1" applyAlignment="1">
      <alignment horizontal="center" vertical="center"/>
    </xf>
    <xf numFmtId="0" fontId="2" fillId="15" borderId="36" xfId="0" applyFont="1" applyFill="1" applyBorder="1" applyAlignment="1">
      <alignment horizontal="center" vertical="center"/>
    </xf>
    <xf numFmtId="0" fontId="2" fillId="15" borderId="11" xfId="0" applyFont="1" applyFill="1" applyBorder="1" applyAlignment="1">
      <alignment horizontal="center" vertical="center"/>
    </xf>
    <xf numFmtId="0" fontId="2" fillId="15" borderId="48" xfId="0" applyFont="1" applyFill="1" applyBorder="1" applyAlignment="1">
      <alignment horizontal="center" vertical="center"/>
    </xf>
    <xf numFmtId="0" fontId="3" fillId="5" borderId="49" xfId="0" applyFont="1" applyFill="1" applyBorder="1" applyAlignment="1">
      <alignment horizontal="center" vertical="center" wrapText="1"/>
    </xf>
    <xf numFmtId="0" fontId="3" fillId="5" borderId="26" xfId="0" applyFont="1" applyFill="1" applyBorder="1" applyAlignment="1">
      <alignment horizontal="center" vertical="center" wrapText="1"/>
    </xf>
    <xf numFmtId="0" fontId="2" fillId="5" borderId="47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0" fontId="3" fillId="4" borderId="49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2" fillId="4" borderId="47" xfId="0" applyFont="1" applyFill="1" applyBorder="1" applyAlignment="1">
      <alignment horizontal="center" vertical="center" wrapText="1"/>
    </xf>
    <xf numFmtId="0" fontId="2" fillId="4" borderId="27" xfId="0" applyFont="1" applyFill="1" applyBorder="1" applyAlignment="1">
      <alignment horizontal="center" vertical="center" wrapText="1"/>
    </xf>
    <xf numFmtId="164" fontId="2" fillId="4" borderId="28" xfId="1" applyNumberFormat="1" applyFont="1" applyFill="1" applyBorder="1" applyAlignment="1">
      <alignment horizontal="right" vertical="center"/>
    </xf>
    <xf numFmtId="164" fontId="2" fillId="4" borderId="29" xfId="1" applyNumberFormat="1" applyFont="1" applyFill="1" applyBorder="1" applyAlignment="1">
      <alignment horizontal="right" vertical="center"/>
    </xf>
    <xf numFmtId="0" fontId="2" fillId="11" borderId="33" xfId="0" applyFont="1" applyFill="1" applyBorder="1" applyAlignment="1">
      <alignment horizontal="center" vertical="center"/>
    </xf>
    <xf numFmtId="0" fontId="2" fillId="11" borderId="52" xfId="0" applyFont="1" applyFill="1" applyBorder="1" applyAlignment="1">
      <alignment horizontal="center" vertical="center"/>
    </xf>
    <xf numFmtId="0" fontId="2" fillId="11" borderId="53" xfId="0" applyFont="1" applyFill="1" applyBorder="1" applyAlignment="1">
      <alignment horizontal="center" vertical="center"/>
    </xf>
    <xf numFmtId="0" fontId="2" fillId="10" borderId="47" xfId="0" applyFont="1" applyFill="1" applyBorder="1" applyAlignment="1">
      <alignment horizontal="center" vertical="center" wrapText="1"/>
    </xf>
    <xf numFmtId="0" fontId="2" fillId="10" borderId="27" xfId="0" applyFont="1" applyFill="1" applyBorder="1" applyAlignment="1">
      <alignment horizontal="center" vertical="center" wrapText="1"/>
    </xf>
    <xf numFmtId="0" fontId="2" fillId="11" borderId="47" xfId="0" applyFont="1" applyFill="1" applyBorder="1" applyAlignment="1">
      <alignment horizontal="center" vertical="center" wrapText="1"/>
    </xf>
    <xf numFmtId="0" fontId="2" fillId="11" borderId="27" xfId="0" applyFont="1" applyFill="1" applyBorder="1" applyAlignment="1">
      <alignment horizontal="center" vertical="center" wrapText="1"/>
    </xf>
    <xf numFmtId="0" fontId="8" fillId="8" borderId="17" xfId="0" applyFont="1" applyFill="1" applyBorder="1" applyAlignment="1">
      <alignment horizontal="center" vertical="center"/>
    </xf>
    <xf numFmtId="0" fontId="8" fillId="8" borderId="16" xfId="0" applyFont="1" applyFill="1" applyBorder="1" applyAlignment="1">
      <alignment horizontal="center" vertical="center"/>
    </xf>
    <xf numFmtId="0" fontId="8" fillId="8" borderId="60" xfId="0" applyFont="1" applyFill="1" applyBorder="1" applyAlignment="1">
      <alignment horizontal="center" vertical="center"/>
    </xf>
    <xf numFmtId="0" fontId="8" fillId="8" borderId="19" xfId="0" applyFont="1" applyFill="1" applyBorder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0" fontId="8" fillId="8" borderId="20" xfId="0" applyFont="1" applyFill="1" applyBorder="1" applyAlignment="1">
      <alignment horizontal="center" vertical="center"/>
    </xf>
    <xf numFmtId="0" fontId="8" fillId="8" borderId="35" xfId="0" applyFont="1" applyFill="1" applyBorder="1" applyAlignment="1">
      <alignment horizontal="center" vertical="center"/>
    </xf>
    <xf numFmtId="0" fontId="8" fillId="8" borderId="21" xfId="0" applyFont="1" applyFill="1" applyBorder="1" applyAlignment="1">
      <alignment horizontal="center" vertical="center"/>
    </xf>
    <xf numFmtId="0" fontId="8" fillId="8" borderId="38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52" xfId="0" applyFont="1" applyFill="1" applyBorder="1" applyAlignment="1">
      <alignment horizontal="center" vertical="center"/>
    </xf>
    <xf numFmtId="0" fontId="2" fillId="3" borderId="53" xfId="0" applyFont="1" applyFill="1" applyBorder="1" applyAlignment="1">
      <alignment horizontal="center" vertical="center"/>
    </xf>
    <xf numFmtId="0" fontId="2" fillId="7" borderId="36" xfId="0" applyFont="1" applyFill="1" applyBorder="1" applyAlignment="1">
      <alignment horizontal="right" vertical="center"/>
    </xf>
    <xf numFmtId="0" fontId="2" fillId="7" borderId="11" xfId="0" applyFont="1" applyFill="1" applyBorder="1" applyAlignment="1">
      <alignment horizontal="right" vertical="center"/>
    </xf>
    <xf numFmtId="0" fontId="2" fillId="7" borderId="10" xfId="0" applyFont="1" applyFill="1" applyBorder="1" applyAlignment="1">
      <alignment horizontal="right" vertical="center"/>
    </xf>
    <xf numFmtId="0" fontId="2" fillId="7" borderId="50" xfId="0" applyFont="1" applyFill="1" applyBorder="1" applyAlignment="1">
      <alignment horizontal="right" vertical="center"/>
    </xf>
    <xf numFmtId="0" fontId="2" fillId="7" borderId="51" xfId="0" applyFont="1" applyFill="1" applyBorder="1" applyAlignment="1">
      <alignment horizontal="right" vertical="center"/>
    </xf>
    <xf numFmtId="0" fontId="2" fillId="7" borderId="37" xfId="0" applyFont="1" applyFill="1" applyBorder="1" applyAlignment="1">
      <alignment horizontal="right" vertical="center"/>
    </xf>
    <xf numFmtId="0" fontId="0" fillId="8" borderId="34" xfId="0" applyFill="1" applyBorder="1" applyAlignment="1">
      <alignment horizontal="right" vertical="center"/>
    </xf>
    <xf numFmtId="0" fontId="0" fillId="8" borderId="58" xfId="0" applyFill="1" applyBorder="1" applyAlignment="1">
      <alignment horizontal="right" vertical="center"/>
    </xf>
    <xf numFmtId="0" fontId="2" fillId="8" borderId="54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0" fillId="8" borderId="36" xfId="0" applyFill="1" applyBorder="1" applyAlignment="1">
      <alignment horizontal="right" vertical="center"/>
    </xf>
    <xf numFmtId="0" fontId="0" fillId="8" borderId="10" xfId="0" applyFill="1" applyBorder="1" applyAlignment="1">
      <alignment horizontal="right" vertical="center"/>
    </xf>
    <xf numFmtId="0" fontId="3" fillId="8" borderId="6" xfId="0" applyFont="1" applyFill="1" applyBorder="1" applyAlignment="1">
      <alignment horizontal="center" vertical="center" textRotation="90" wrapText="1"/>
    </xf>
    <xf numFmtId="0" fontId="3" fillId="8" borderId="7" xfId="0" applyFont="1" applyFill="1" applyBorder="1" applyAlignment="1">
      <alignment horizontal="center" vertical="center" textRotation="90" wrapText="1"/>
    </xf>
    <xf numFmtId="0" fontId="3" fillId="8" borderId="47" xfId="0" applyFont="1" applyFill="1" applyBorder="1" applyAlignment="1">
      <alignment horizontal="center" vertical="center" textRotation="90" wrapText="1"/>
    </xf>
    <xf numFmtId="0" fontId="3" fillId="8" borderId="27" xfId="0" applyFont="1" applyFill="1" applyBorder="1" applyAlignment="1">
      <alignment horizontal="center" vertical="center" textRotation="90" wrapText="1"/>
    </xf>
    <xf numFmtId="0" fontId="2" fillId="3" borderId="47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8" borderId="55" xfId="0" applyFont="1" applyFill="1" applyBorder="1" applyAlignment="1">
      <alignment horizontal="center" vertical="center"/>
    </xf>
    <xf numFmtId="0" fontId="2" fillId="8" borderId="52" xfId="0" applyFont="1" applyFill="1" applyBorder="1" applyAlignment="1">
      <alignment horizontal="center" vertical="center"/>
    </xf>
    <xf numFmtId="0" fontId="2" fillId="8" borderId="53" xfId="0" applyFont="1" applyFill="1" applyBorder="1" applyAlignment="1">
      <alignment horizontal="center" vertical="center"/>
    </xf>
    <xf numFmtId="164" fontId="2" fillId="3" borderId="28" xfId="1" applyNumberFormat="1" applyFont="1" applyFill="1" applyBorder="1" applyAlignment="1">
      <alignment horizontal="center" vertical="center"/>
    </xf>
    <xf numFmtId="164" fontId="2" fillId="3" borderId="29" xfId="1" applyNumberFormat="1" applyFont="1" applyFill="1" applyBorder="1" applyAlignment="1">
      <alignment horizontal="center" vertical="center"/>
    </xf>
    <xf numFmtId="0" fontId="2" fillId="4" borderId="33" xfId="0" applyFont="1" applyFill="1" applyBorder="1" applyAlignment="1">
      <alignment horizontal="center" vertical="center"/>
    </xf>
    <xf numFmtId="0" fontId="2" fillId="4" borderId="52" xfId="0" applyFont="1" applyFill="1" applyBorder="1" applyAlignment="1">
      <alignment horizontal="center" vertical="center"/>
    </xf>
    <xf numFmtId="0" fontId="2" fillId="4" borderId="53" xfId="0" applyFont="1" applyFill="1" applyBorder="1" applyAlignment="1">
      <alignment horizontal="center" vertical="center"/>
    </xf>
    <xf numFmtId="0" fontId="2" fillId="10" borderId="33" xfId="0" applyFont="1" applyFill="1" applyBorder="1" applyAlignment="1">
      <alignment horizontal="center" vertical="center"/>
    </xf>
    <xf numFmtId="0" fontId="2" fillId="10" borderId="52" xfId="0" applyFont="1" applyFill="1" applyBorder="1" applyAlignment="1">
      <alignment horizontal="center" vertical="center"/>
    </xf>
    <xf numFmtId="0" fontId="2" fillId="10" borderId="53" xfId="0" applyFont="1" applyFill="1" applyBorder="1" applyAlignment="1">
      <alignment horizontal="center" vertical="center"/>
    </xf>
    <xf numFmtId="0" fontId="2" fillId="5" borderId="33" xfId="0" applyFont="1" applyFill="1" applyBorder="1" applyAlignment="1">
      <alignment horizontal="center" vertical="center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2" fillId="10" borderId="36" xfId="0" applyFont="1" applyFill="1" applyBorder="1" applyAlignment="1">
      <alignment horizontal="center" vertical="center"/>
    </xf>
    <xf numFmtId="0" fontId="2" fillId="10" borderId="11" xfId="0" applyFont="1" applyFill="1" applyBorder="1" applyAlignment="1">
      <alignment horizontal="center" vertical="center"/>
    </xf>
    <xf numFmtId="0" fontId="2" fillId="10" borderId="48" xfId="0" applyFont="1" applyFill="1" applyBorder="1" applyAlignment="1">
      <alignment horizontal="center" vertical="center"/>
    </xf>
    <xf numFmtId="0" fontId="2" fillId="5" borderId="36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48" xfId="0" applyFont="1" applyFill="1" applyBorder="1" applyAlignment="1">
      <alignment horizontal="center" vertical="center"/>
    </xf>
    <xf numFmtId="0" fontId="0" fillId="8" borderId="33" xfId="0" applyFill="1" applyBorder="1" applyAlignment="1">
      <alignment horizontal="right" vertical="center"/>
    </xf>
    <xf numFmtId="0" fontId="0" fillId="8" borderId="39" xfId="0" applyFill="1" applyBorder="1" applyAlignment="1">
      <alignment horizontal="right" vertical="center"/>
    </xf>
    <xf numFmtId="0" fontId="2" fillId="8" borderId="64" xfId="0" applyFont="1" applyFill="1" applyBorder="1" applyAlignment="1">
      <alignment horizontal="center" vertical="center" wrapText="1"/>
    </xf>
    <xf numFmtId="0" fontId="2" fillId="8" borderId="63" xfId="0" applyFont="1" applyFill="1" applyBorder="1" applyAlignment="1">
      <alignment horizontal="center" vertical="center" wrapText="1"/>
    </xf>
    <xf numFmtId="0" fontId="2" fillId="8" borderId="26" xfId="0" applyFont="1" applyFill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164" fontId="2" fillId="8" borderId="36" xfId="0" applyNumberFormat="1" applyFont="1" applyFill="1" applyBorder="1" applyAlignment="1">
      <alignment horizontal="right" vertical="center"/>
    </xf>
    <xf numFmtId="164" fontId="2" fillId="8" borderId="11" xfId="0" applyNumberFormat="1" applyFont="1" applyFill="1" applyBorder="1" applyAlignment="1">
      <alignment horizontal="right" vertical="center"/>
    </xf>
    <xf numFmtId="164" fontId="2" fillId="8" borderId="10" xfId="0" applyNumberFormat="1" applyFont="1" applyFill="1" applyBorder="1" applyAlignment="1">
      <alignment horizontal="right" vertical="center"/>
    </xf>
    <xf numFmtId="0" fontId="2" fillId="8" borderId="49" xfId="0" applyFont="1" applyFill="1" applyBorder="1" applyAlignment="1">
      <alignment horizontal="center" vertical="center" wrapText="1"/>
    </xf>
    <xf numFmtId="0" fontId="2" fillId="8" borderId="31" xfId="0" applyFont="1" applyFill="1" applyBorder="1" applyAlignment="1">
      <alignment horizontal="center" vertical="center" wrapText="1"/>
    </xf>
    <xf numFmtId="164" fontId="2" fillId="7" borderId="61" xfId="0" applyNumberFormat="1" applyFont="1" applyFill="1" applyBorder="1" applyAlignment="1">
      <alignment horizontal="right" vertical="center"/>
    </xf>
    <xf numFmtId="164" fontId="2" fillId="7" borderId="62" xfId="0" applyNumberFormat="1" applyFont="1" applyFill="1" applyBorder="1" applyAlignment="1">
      <alignment horizontal="right" vertical="center"/>
    </xf>
    <xf numFmtId="164" fontId="2" fillId="7" borderId="59" xfId="0" applyNumberFormat="1" applyFont="1" applyFill="1" applyBorder="1" applyAlignment="1">
      <alignment horizontal="right" vertical="center"/>
    </xf>
    <xf numFmtId="164" fontId="10" fillId="16" borderId="9" xfId="1" applyNumberFormat="1" applyFont="1" applyFill="1" applyBorder="1" applyAlignment="1">
      <alignment horizontal="center" vertical="center"/>
    </xf>
    <xf numFmtId="164" fontId="10" fillId="16" borderId="10" xfId="1" applyNumberFormat="1" applyFont="1" applyFill="1" applyBorder="1" applyAlignment="1">
      <alignment horizontal="center" vertical="center"/>
    </xf>
    <xf numFmtId="0" fontId="10" fillId="3" borderId="47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164" fontId="2" fillId="5" borderId="28" xfId="1" applyNumberFormat="1" applyFont="1" applyFill="1" applyBorder="1" applyAlignment="1">
      <alignment horizontal="right" vertical="center"/>
    </xf>
    <xf numFmtId="164" fontId="2" fillId="5" borderId="29" xfId="1" applyNumberFormat="1" applyFont="1" applyFill="1" applyBorder="1" applyAlignment="1">
      <alignment horizontal="right" vertical="center"/>
    </xf>
    <xf numFmtId="164" fontId="2" fillId="11" borderId="28" xfId="1" applyNumberFormat="1" applyFont="1" applyFill="1" applyBorder="1" applyAlignment="1">
      <alignment horizontal="center" vertical="center"/>
    </xf>
    <xf numFmtId="164" fontId="2" fillId="11" borderId="29" xfId="1" applyNumberFormat="1" applyFont="1" applyFill="1" applyBorder="1" applyAlignment="1">
      <alignment horizontal="center" vertical="center"/>
    </xf>
    <xf numFmtId="164" fontId="2" fillId="10" borderId="28" xfId="1" applyNumberFormat="1" applyFont="1" applyFill="1" applyBorder="1" applyAlignment="1">
      <alignment horizontal="center" vertical="center"/>
    </xf>
    <xf numFmtId="164" fontId="2" fillId="10" borderId="29" xfId="1" applyNumberFormat="1" applyFont="1" applyFill="1" applyBorder="1" applyAlignment="1">
      <alignment horizontal="center" vertical="center"/>
    </xf>
    <xf numFmtId="0" fontId="2" fillId="11" borderId="36" xfId="0" applyFont="1" applyFill="1" applyBorder="1" applyAlignment="1">
      <alignment horizontal="center" vertical="center"/>
    </xf>
    <xf numFmtId="0" fontId="2" fillId="11" borderId="11" xfId="0" applyFont="1" applyFill="1" applyBorder="1" applyAlignment="1">
      <alignment horizontal="center" vertical="center"/>
    </xf>
    <xf numFmtId="0" fontId="2" fillId="11" borderId="4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165" fontId="2" fillId="2" borderId="1" xfId="3" applyNumberFormat="1" applyFont="1" applyFill="1" applyBorder="1" applyAlignment="1">
      <alignment horizontal="center" vertical="center" wrapText="1"/>
    </xf>
    <xf numFmtId="165" fontId="2" fillId="2" borderId="70" xfId="3" applyNumberFormat="1" applyFont="1" applyFill="1" applyBorder="1" applyAlignment="1">
      <alignment horizontal="center" vertical="center" wrapText="1"/>
    </xf>
    <xf numFmtId="165" fontId="2" fillId="2" borderId="20" xfId="3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165" fontId="5" fillId="2" borderId="9" xfId="3" applyNumberFormat="1" applyFont="1" applyFill="1" applyBorder="1" applyAlignment="1">
      <alignment horizontal="center" vertical="center" wrapText="1"/>
    </xf>
    <xf numFmtId="165" fontId="5" fillId="2" borderId="11" xfId="3" applyNumberFormat="1" applyFont="1" applyFill="1" applyBorder="1" applyAlignment="1">
      <alignment horizontal="center" vertical="center" wrapText="1"/>
    </xf>
    <xf numFmtId="165" fontId="5" fillId="2" borderId="10" xfId="3" applyNumberFormat="1" applyFont="1" applyFill="1" applyBorder="1" applyAlignment="1">
      <alignment horizontal="center" vertical="center" wrapText="1"/>
    </xf>
    <xf numFmtId="165" fontId="5" fillId="3" borderId="9" xfId="3" applyNumberFormat="1" applyFont="1" applyFill="1" applyBorder="1" applyAlignment="1">
      <alignment horizontal="center" vertical="center" wrapText="1"/>
    </xf>
    <xf numFmtId="165" fontId="5" fillId="3" borderId="11" xfId="3" applyNumberFormat="1" applyFont="1" applyFill="1" applyBorder="1" applyAlignment="1">
      <alignment horizontal="center" vertical="center" wrapText="1"/>
    </xf>
    <xf numFmtId="165" fontId="5" fillId="3" borderId="10" xfId="3" applyNumberFormat="1" applyFont="1" applyFill="1" applyBorder="1" applyAlignment="1">
      <alignment horizontal="center" vertical="center" wrapText="1"/>
    </xf>
    <xf numFmtId="165" fontId="5" fillId="4" borderId="9" xfId="3" applyNumberFormat="1" applyFont="1" applyFill="1" applyBorder="1" applyAlignment="1">
      <alignment horizontal="center" vertical="center" wrapText="1"/>
    </xf>
    <xf numFmtId="165" fontId="5" fillId="4" borderId="11" xfId="3" applyNumberFormat="1" applyFont="1" applyFill="1" applyBorder="1" applyAlignment="1">
      <alignment horizontal="center" vertical="center" wrapText="1"/>
    </xf>
    <xf numFmtId="165" fontId="5" fillId="4" borderId="10" xfId="3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164" fontId="2" fillId="10" borderId="10" xfId="1" applyNumberFormat="1" applyFont="1" applyFill="1" applyBorder="1" applyAlignment="1">
      <alignment horizontal="center" vertical="center"/>
    </xf>
    <xf numFmtId="164" fontId="2" fillId="10" borderId="1" xfId="1" applyNumberFormat="1" applyFont="1" applyFill="1" applyBorder="1" applyAlignment="1">
      <alignment horizontal="center" vertical="center"/>
    </xf>
    <xf numFmtId="164" fontId="2" fillId="11" borderId="24" xfId="1" applyNumberFormat="1" applyFont="1" applyFill="1" applyBorder="1" applyAlignment="1">
      <alignment horizontal="center" vertical="center"/>
    </xf>
    <xf numFmtId="164" fontId="2" fillId="11" borderId="1" xfId="1" applyNumberFormat="1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 wrapText="1"/>
    </xf>
    <xf numFmtId="0" fontId="2" fillId="4" borderId="36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48" xfId="0" applyFont="1" applyFill="1" applyBorder="1" applyAlignment="1">
      <alignment horizontal="center"/>
    </xf>
    <xf numFmtId="0" fontId="2" fillId="5" borderId="48" xfId="0" applyFont="1" applyFill="1" applyBorder="1" applyAlignment="1">
      <alignment horizontal="center" vertical="center" wrapText="1"/>
    </xf>
    <xf numFmtId="164" fontId="2" fillId="4" borderId="28" xfId="1" applyNumberFormat="1" applyFont="1" applyFill="1" applyBorder="1" applyAlignment="1">
      <alignment horizontal="right"/>
    </xf>
    <xf numFmtId="164" fontId="2" fillId="4" borderId="29" xfId="1" applyNumberFormat="1" applyFont="1" applyFill="1" applyBorder="1" applyAlignment="1">
      <alignment horizontal="right"/>
    </xf>
    <xf numFmtId="164" fontId="2" fillId="5" borderId="28" xfId="1" applyNumberFormat="1" applyFont="1" applyFill="1" applyBorder="1" applyAlignment="1">
      <alignment horizontal="right"/>
    </xf>
    <xf numFmtId="164" fontId="2" fillId="5" borderId="29" xfId="1" applyNumberFormat="1" applyFont="1" applyFill="1" applyBorder="1" applyAlignment="1">
      <alignment horizontal="right"/>
    </xf>
    <xf numFmtId="0" fontId="2" fillId="5" borderId="33" xfId="0" applyFont="1" applyFill="1" applyBorder="1" applyAlignment="1">
      <alignment horizontal="center"/>
    </xf>
    <xf numFmtId="0" fontId="2" fillId="5" borderId="52" xfId="0" applyFont="1" applyFill="1" applyBorder="1" applyAlignment="1">
      <alignment horizontal="center"/>
    </xf>
    <xf numFmtId="0" fontId="2" fillId="5" borderId="53" xfId="0" applyFont="1" applyFill="1" applyBorder="1" applyAlignment="1">
      <alignment horizontal="center"/>
    </xf>
    <xf numFmtId="0" fontId="3" fillId="4" borderId="2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2" fillId="2" borderId="68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0" fontId="2" fillId="10" borderId="11" xfId="0" applyFont="1" applyFill="1" applyBorder="1" applyAlignment="1">
      <alignment horizontal="center"/>
    </xf>
    <xf numFmtId="0" fontId="2" fillId="10" borderId="48" xfId="0" applyFont="1" applyFill="1" applyBorder="1" applyAlignment="1">
      <alignment horizontal="center"/>
    </xf>
    <xf numFmtId="0" fontId="2" fillId="11" borderId="55" xfId="0" applyFont="1" applyFill="1" applyBorder="1" applyAlignment="1">
      <alignment horizontal="center" vertical="center"/>
    </xf>
    <xf numFmtId="0" fontId="2" fillId="11" borderId="9" xfId="0" applyFont="1" applyFill="1" applyBorder="1" applyAlignment="1">
      <alignment horizontal="center"/>
    </xf>
    <xf numFmtId="0" fontId="2" fillId="11" borderId="11" xfId="0" applyFont="1" applyFill="1" applyBorder="1" applyAlignment="1">
      <alignment horizontal="center"/>
    </xf>
    <xf numFmtId="0" fontId="2" fillId="11" borderId="48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right"/>
    </xf>
    <xf numFmtId="0" fontId="2" fillId="7" borderId="9" xfId="0" applyFont="1" applyFill="1" applyBorder="1" applyAlignment="1">
      <alignment horizontal="right"/>
    </xf>
    <xf numFmtId="0" fontId="2" fillId="7" borderId="11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64" fontId="10" fillId="16" borderId="68" xfId="1" applyNumberFormat="1" applyFont="1" applyFill="1" applyBorder="1" applyAlignment="1">
      <alignment horizontal="center" vertical="center"/>
    </xf>
    <xf numFmtId="164" fontId="10" fillId="16" borderId="72" xfId="1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7" fillId="9" borderId="50" xfId="0" applyFont="1" applyFill="1" applyBorder="1" applyAlignment="1">
      <alignment horizontal="center"/>
    </xf>
    <xf numFmtId="0" fontId="7" fillId="9" borderId="51" xfId="0" applyFont="1" applyFill="1" applyBorder="1" applyAlignment="1">
      <alignment horizontal="center"/>
    </xf>
    <xf numFmtId="0" fontId="7" fillId="9" borderId="14" xfId="0" applyFont="1" applyFill="1" applyBorder="1" applyAlignment="1">
      <alignment horizontal="center"/>
    </xf>
    <xf numFmtId="0" fontId="2" fillId="3" borderId="35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2" fillId="3" borderId="50" xfId="0" applyFont="1" applyFill="1" applyBorder="1" applyAlignment="1">
      <alignment horizontal="center" vertical="center"/>
    </xf>
    <xf numFmtId="0" fontId="2" fillId="3" borderId="51" xfId="0" applyFont="1" applyFill="1" applyBorder="1" applyAlignment="1">
      <alignment horizontal="center" vertical="center"/>
    </xf>
    <xf numFmtId="0" fontId="2" fillId="18" borderId="9" xfId="0" applyFont="1" applyFill="1" applyBorder="1" applyAlignment="1">
      <alignment horizontal="left" vertical="center" wrapText="1"/>
    </xf>
    <xf numFmtId="0" fontId="2" fillId="18" borderId="11" xfId="0" applyFont="1" applyFill="1" applyBorder="1" applyAlignment="1">
      <alignment horizontal="left" vertical="center" wrapText="1"/>
    </xf>
    <xf numFmtId="0" fontId="2" fillId="18" borderId="10" xfId="0" applyFont="1" applyFill="1" applyBorder="1" applyAlignment="1">
      <alignment horizontal="left" vertical="center" wrapText="1"/>
    </xf>
    <xf numFmtId="0" fontId="0" fillId="18" borderId="9" xfId="0" applyFill="1" applyBorder="1" applyAlignment="1">
      <alignment horizontal="center"/>
    </xf>
    <xf numFmtId="0" fontId="0" fillId="18" borderId="11" xfId="0" applyFill="1" applyBorder="1" applyAlignment="1">
      <alignment horizontal="center"/>
    </xf>
    <xf numFmtId="0" fontId="0" fillId="18" borderId="10" xfId="0" applyFill="1" applyBorder="1" applyAlignment="1">
      <alignment horizontal="center"/>
    </xf>
    <xf numFmtId="166" fontId="20" fillId="18" borderId="6" xfId="0" applyNumberFormat="1" applyFont="1" applyFill="1" applyBorder="1" applyAlignment="1">
      <alignment horizontal="center" vertical="center" shrinkToFit="1"/>
    </xf>
    <xf numFmtId="166" fontId="20" fillId="18" borderId="7" xfId="0" applyNumberFormat="1" applyFont="1" applyFill="1" applyBorder="1" applyAlignment="1">
      <alignment horizontal="center" vertical="center" shrinkToFit="1"/>
    </xf>
    <xf numFmtId="0" fontId="20" fillId="18" borderId="6" xfId="0" applyFont="1" applyFill="1" applyBorder="1" applyAlignment="1">
      <alignment horizontal="left" vertical="center" wrapText="1"/>
    </xf>
    <xf numFmtId="0" fontId="20" fillId="18" borderId="7" xfId="0" applyFont="1" applyFill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20" fillId="18" borderId="9" xfId="0" applyFont="1" applyFill="1" applyBorder="1" applyAlignment="1">
      <alignment horizontal="left" vertical="top" wrapText="1"/>
    </xf>
    <xf numFmtId="0" fontId="20" fillId="18" borderId="10" xfId="0" applyFont="1" applyFill="1" applyBorder="1" applyAlignment="1">
      <alignment horizontal="left" vertical="top" wrapText="1"/>
    </xf>
    <xf numFmtId="0" fontId="20" fillId="18" borderId="61" xfId="0" applyFont="1" applyFill="1" applyBorder="1" applyAlignment="1">
      <alignment horizontal="left" vertical="top" wrapText="1"/>
    </xf>
    <xf numFmtId="0" fontId="20" fillId="18" borderId="58" xfId="0" applyFont="1" applyFill="1" applyBorder="1" applyAlignment="1">
      <alignment horizontal="left" vertical="top" wrapText="1"/>
    </xf>
    <xf numFmtId="0" fontId="20" fillId="18" borderId="68" xfId="0" applyFont="1" applyFill="1" applyBorder="1" applyAlignment="1">
      <alignment horizontal="left" vertical="top" wrapText="1"/>
    </xf>
    <xf numFmtId="0" fontId="20" fillId="18" borderId="38" xfId="0" applyFont="1" applyFill="1" applyBorder="1" applyAlignment="1">
      <alignment horizontal="left" vertical="top" wrapText="1"/>
    </xf>
    <xf numFmtId="0" fontId="2" fillId="18" borderId="1" xfId="0" applyFont="1" applyFill="1" applyBorder="1"/>
    <xf numFmtId="0" fontId="2" fillId="18" borderId="1" xfId="0" applyFont="1" applyFill="1" applyBorder="1" applyAlignment="1">
      <alignment horizontal="right"/>
    </xf>
    <xf numFmtId="0" fontId="14" fillId="0" borderId="0" xfId="0" applyFont="1" applyAlignment="1">
      <alignment horizontal="center" vertical="center" wrapText="1"/>
    </xf>
    <xf numFmtId="0" fontId="2" fillId="7" borderId="1" xfId="0" applyFont="1" applyFill="1" applyBorder="1" applyAlignment="1">
      <alignment horizontal="right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64" fontId="2" fillId="8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64" fontId="2" fillId="3" borderId="1" xfId="1" applyNumberFormat="1" applyFont="1" applyFill="1" applyBorder="1" applyAlignment="1">
      <alignment horizontal="center"/>
    </xf>
    <xf numFmtId="164" fontId="2" fillId="10" borderId="1" xfId="1" applyNumberFormat="1" applyFont="1" applyFill="1" applyBorder="1" applyAlignment="1">
      <alignment horizontal="center"/>
    </xf>
    <xf numFmtId="164" fontId="2" fillId="11" borderId="1" xfId="1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3" fillId="10" borderId="1" xfId="0" applyFont="1" applyFill="1" applyBorder="1" applyAlignment="1">
      <alignment horizontal="center"/>
    </xf>
    <xf numFmtId="0" fontId="13" fillId="11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4">
    <cellStyle name="Comma" xfId="3" builtinId="3"/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DD"/>
      <color rgb="FFFFEFFF"/>
      <color rgb="FFFFFBFF"/>
      <color rgb="FFFFE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22/11/relationships/FeaturePropertyBag" Target="featurePropertyBag/featurePropertyBag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44786-5246-4E3A-B2AD-AFEDC23EB835}">
  <dimension ref="B1:BU66"/>
  <sheetViews>
    <sheetView tabSelected="1" zoomScale="90" zoomScaleNormal="90" workbookViewId="0">
      <selection activeCell="F20" sqref="F20"/>
    </sheetView>
  </sheetViews>
  <sheetFormatPr defaultRowHeight="15" x14ac:dyDescent="0.25"/>
  <cols>
    <col min="1" max="1" width="3.85546875" customWidth="1"/>
    <col min="2" max="2" width="35.5703125" customWidth="1"/>
    <col min="3" max="3" width="13.42578125" customWidth="1"/>
    <col min="4" max="14" width="11.85546875" customWidth="1"/>
    <col min="15" max="36" width="10" customWidth="1"/>
    <col min="37" max="37" width="4.140625" customWidth="1"/>
    <col min="38" max="38" width="27.42578125" customWidth="1"/>
    <col min="39" max="39" width="10.5703125" style="47" customWidth="1"/>
    <col min="41" max="62" width="12.42578125" style="48" customWidth="1"/>
    <col min="63" max="73" width="12.28515625" customWidth="1"/>
  </cols>
  <sheetData>
    <row r="1" spans="2:73" ht="27" thickBot="1" x14ac:dyDescent="0.45">
      <c r="B1" s="702" t="s">
        <v>133</v>
      </c>
      <c r="C1" s="702"/>
      <c r="D1" s="702"/>
      <c r="E1" s="702"/>
      <c r="F1" s="702"/>
      <c r="G1" s="702"/>
      <c r="H1" s="702"/>
      <c r="I1" s="702"/>
      <c r="J1" s="702"/>
      <c r="K1" s="702"/>
      <c r="L1" s="702"/>
      <c r="M1" s="702"/>
      <c r="N1" s="702"/>
      <c r="O1" s="702"/>
      <c r="P1" s="702"/>
      <c r="Q1" s="702"/>
      <c r="R1" s="702"/>
      <c r="S1" s="702"/>
      <c r="T1" s="702"/>
      <c r="U1" s="702"/>
      <c r="V1" s="702"/>
      <c r="W1" s="702"/>
      <c r="X1" s="702"/>
      <c r="Y1" s="702"/>
      <c r="Z1" s="590"/>
      <c r="AA1" s="590"/>
      <c r="AB1" s="590"/>
      <c r="AC1" s="590"/>
      <c r="AD1" s="590"/>
      <c r="AE1" s="590"/>
      <c r="AF1" s="590"/>
      <c r="AG1" s="590"/>
      <c r="AH1" s="590"/>
      <c r="AI1" s="590"/>
      <c r="AJ1" s="590"/>
      <c r="BK1" s="590"/>
      <c r="BL1" s="590"/>
      <c r="BM1" s="590"/>
      <c r="BN1" s="590"/>
      <c r="BO1" s="590"/>
      <c r="BP1" s="590"/>
      <c r="BQ1" s="590"/>
      <c r="BR1" s="590"/>
      <c r="BS1" s="590"/>
      <c r="BT1" s="590"/>
      <c r="BU1" s="590"/>
    </row>
    <row r="2" spans="2:73" ht="27" thickBot="1" x14ac:dyDescent="0.3">
      <c r="B2" s="687" t="s">
        <v>226</v>
      </c>
      <c r="C2" s="688"/>
      <c r="D2" s="688"/>
      <c r="E2" s="688"/>
      <c r="F2" s="688"/>
      <c r="G2" s="688"/>
      <c r="H2" s="688"/>
      <c r="I2" s="688"/>
      <c r="J2" s="688"/>
      <c r="K2" s="688"/>
      <c r="L2" s="688"/>
      <c r="M2" s="688"/>
      <c r="N2" s="688"/>
      <c r="O2" s="688"/>
      <c r="P2" s="688"/>
      <c r="Q2" s="688"/>
      <c r="R2" s="688"/>
      <c r="S2" s="688"/>
      <c r="T2" s="688"/>
      <c r="U2" s="688"/>
      <c r="V2" s="688"/>
      <c r="W2" s="688"/>
      <c r="X2" s="688"/>
      <c r="Y2" s="689"/>
      <c r="Z2" s="672" t="s">
        <v>215</v>
      </c>
      <c r="AA2" s="673"/>
      <c r="AB2" s="673"/>
      <c r="AC2" s="673"/>
      <c r="AD2" s="673"/>
      <c r="AE2" s="673"/>
      <c r="AF2" s="673"/>
      <c r="AG2" s="673"/>
      <c r="AH2" s="673"/>
      <c r="AI2" s="674"/>
      <c r="AJ2" s="675"/>
      <c r="AL2" s="696" t="s">
        <v>227</v>
      </c>
      <c r="AM2" s="697"/>
      <c r="AN2" s="697"/>
      <c r="AO2" s="697"/>
      <c r="AP2" s="697"/>
      <c r="AQ2" s="697"/>
      <c r="AR2" s="697"/>
      <c r="AS2" s="697"/>
      <c r="AT2" s="697"/>
      <c r="AU2" s="697"/>
      <c r="AV2" s="697"/>
      <c r="AW2" s="697"/>
      <c r="AX2" s="697"/>
      <c r="AY2" s="697"/>
      <c r="AZ2" s="697"/>
      <c r="BA2" s="697"/>
      <c r="BB2" s="697"/>
      <c r="BC2" s="697"/>
      <c r="BD2" s="697"/>
      <c r="BE2" s="697"/>
      <c r="BF2" s="697"/>
      <c r="BG2" s="697"/>
      <c r="BH2" s="697"/>
      <c r="BI2" s="697"/>
      <c r="BJ2" s="698"/>
      <c r="BK2" s="690" t="s">
        <v>215</v>
      </c>
      <c r="BL2" s="691"/>
      <c r="BM2" s="691"/>
      <c r="BN2" s="691"/>
      <c r="BO2" s="691"/>
      <c r="BP2" s="691"/>
      <c r="BQ2" s="691"/>
      <c r="BR2" s="691"/>
      <c r="BS2" s="691"/>
      <c r="BT2" s="691"/>
      <c r="BU2" s="692"/>
    </row>
    <row r="3" spans="2:73" ht="21.75" thickBot="1" x14ac:dyDescent="0.3">
      <c r="B3" s="682" t="s">
        <v>35</v>
      </c>
      <c r="C3" s="682" t="s">
        <v>36</v>
      </c>
      <c r="D3" s="664" t="s">
        <v>37</v>
      </c>
      <c r="E3" s="665"/>
      <c r="F3" s="665"/>
      <c r="G3" s="665"/>
      <c r="H3" s="665"/>
      <c r="I3" s="665"/>
      <c r="J3" s="665"/>
      <c r="K3" s="665"/>
      <c r="L3" s="665"/>
      <c r="M3" s="665"/>
      <c r="N3" s="666"/>
      <c r="O3" s="669" t="s">
        <v>38</v>
      </c>
      <c r="P3" s="670"/>
      <c r="Q3" s="670"/>
      <c r="R3" s="670"/>
      <c r="S3" s="670"/>
      <c r="T3" s="670"/>
      <c r="U3" s="670"/>
      <c r="V3" s="670"/>
      <c r="W3" s="670"/>
      <c r="X3" s="670"/>
      <c r="Y3" s="671"/>
      <c r="Z3" s="676"/>
      <c r="AA3" s="677"/>
      <c r="AB3" s="677"/>
      <c r="AC3" s="677"/>
      <c r="AD3" s="677"/>
      <c r="AE3" s="677"/>
      <c r="AF3" s="677"/>
      <c r="AG3" s="677"/>
      <c r="AH3" s="677"/>
      <c r="AI3" s="678"/>
      <c r="AJ3" s="679"/>
      <c r="AL3" s="682" t="s">
        <v>35</v>
      </c>
      <c r="AM3" s="685" t="s">
        <v>132</v>
      </c>
      <c r="AN3" s="684" t="s">
        <v>36</v>
      </c>
      <c r="AO3" s="703" t="s">
        <v>37</v>
      </c>
      <c r="AP3" s="704"/>
      <c r="AQ3" s="704"/>
      <c r="AR3" s="704"/>
      <c r="AS3" s="704"/>
      <c r="AT3" s="704"/>
      <c r="AU3" s="704"/>
      <c r="AV3" s="704"/>
      <c r="AW3" s="704"/>
      <c r="AX3" s="704"/>
      <c r="AY3" s="636"/>
      <c r="AZ3" s="699" t="s">
        <v>38</v>
      </c>
      <c r="BA3" s="700"/>
      <c r="BB3" s="700"/>
      <c r="BC3" s="700"/>
      <c r="BD3" s="700"/>
      <c r="BE3" s="700"/>
      <c r="BF3" s="700"/>
      <c r="BG3" s="700"/>
      <c r="BH3" s="700"/>
      <c r="BI3" s="700"/>
      <c r="BJ3" s="701"/>
      <c r="BK3" s="693"/>
      <c r="BL3" s="694"/>
      <c r="BM3" s="694"/>
      <c r="BN3" s="694"/>
      <c r="BO3" s="694"/>
      <c r="BP3" s="694"/>
      <c r="BQ3" s="694"/>
      <c r="BR3" s="694"/>
      <c r="BS3" s="694"/>
      <c r="BT3" s="694"/>
      <c r="BU3" s="695"/>
    </row>
    <row r="4" spans="2:73" s="4" customFormat="1" ht="15.75" thickBot="1" x14ac:dyDescent="0.3">
      <c r="B4" s="683"/>
      <c r="C4" s="683"/>
      <c r="D4" s="434">
        <v>2020</v>
      </c>
      <c r="E4" s="435">
        <v>2021</v>
      </c>
      <c r="F4" s="435">
        <v>2022</v>
      </c>
      <c r="G4" s="435">
        <v>2023</v>
      </c>
      <c r="H4" s="435">
        <v>2024</v>
      </c>
      <c r="I4" s="435">
        <v>2025</v>
      </c>
      <c r="J4" s="435">
        <v>2026</v>
      </c>
      <c r="K4" s="435">
        <v>2027</v>
      </c>
      <c r="L4" s="435">
        <v>2028</v>
      </c>
      <c r="M4" s="435">
        <v>2029</v>
      </c>
      <c r="N4" s="624">
        <v>2030</v>
      </c>
      <c r="O4" s="438">
        <v>2020</v>
      </c>
      <c r="P4" s="439">
        <v>2021</v>
      </c>
      <c r="Q4" s="439">
        <v>2022</v>
      </c>
      <c r="R4" s="439">
        <v>2023</v>
      </c>
      <c r="S4" s="440">
        <v>2024</v>
      </c>
      <c r="T4" s="440">
        <v>2025</v>
      </c>
      <c r="U4" s="440">
        <v>2026</v>
      </c>
      <c r="V4" s="440">
        <v>2027</v>
      </c>
      <c r="W4" s="440">
        <v>2028</v>
      </c>
      <c r="X4" s="441">
        <v>2029</v>
      </c>
      <c r="Y4" s="441">
        <v>2030</v>
      </c>
      <c r="Z4" s="500">
        <v>2020</v>
      </c>
      <c r="AA4" s="501">
        <v>2021</v>
      </c>
      <c r="AB4" s="501">
        <v>2022</v>
      </c>
      <c r="AC4" s="501">
        <v>2023</v>
      </c>
      <c r="AD4" s="501">
        <v>2024</v>
      </c>
      <c r="AE4" s="501">
        <v>2025</v>
      </c>
      <c r="AF4" s="501">
        <v>2026</v>
      </c>
      <c r="AG4" s="501">
        <v>2027</v>
      </c>
      <c r="AH4" s="501">
        <v>2028</v>
      </c>
      <c r="AI4" s="501">
        <v>2029</v>
      </c>
      <c r="AJ4" s="629">
        <v>2030</v>
      </c>
      <c r="AL4" s="683"/>
      <c r="AM4" s="686"/>
      <c r="AN4" s="683"/>
      <c r="AO4" s="446">
        <f>D4</f>
        <v>2020</v>
      </c>
      <c r="AP4" s="447">
        <f>E4</f>
        <v>2021</v>
      </c>
      <c r="AQ4" s="447">
        <f>F4</f>
        <v>2022</v>
      </c>
      <c r="AR4" s="447">
        <f>G4</f>
        <v>2023</v>
      </c>
      <c r="AS4" s="447">
        <f>H4</f>
        <v>2024</v>
      </c>
      <c r="AT4" s="447">
        <v>2025</v>
      </c>
      <c r="AU4" s="447">
        <v>2026</v>
      </c>
      <c r="AV4" s="447">
        <v>2027</v>
      </c>
      <c r="AW4" s="447">
        <v>2028</v>
      </c>
      <c r="AX4" s="451">
        <v>2029</v>
      </c>
      <c r="AY4" s="451" t="s">
        <v>273</v>
      </c>
      <c r="AZ4" s="454">
        <f>O4</f>
        <v>2020</v>
      </c>
      <c r="BA4" s="455">
        <f>P4</f>
        <v>2021</v>
      </c>
      <c r="BB4" s="455">
        <f>Q4</f>
        <v>2022</v>
      </c>
      <c r="BC4" s="455">
        <f>R4</f>
        <v>2023</v>
      </c>
      <c r="BD4" s="455">
        <f>S4</f>
        <v>2024</v>
      </c>
      <c r="BE4" s="455">
        <v>2025</v>
      </c>
      <c r="BF4" s="455">
        <v>2026</v>
      </c>
      <c r="BG4" s="455">
        <v>2027</v>
      </c>
      <c r="BH4" s="455">
        <v>2028</v>
      </c>
      <c r="BI4" s="455">
        <v>2029</v>
      </c>
      <c r="BJ4" s="639" t="s">
        <v>273</v>
      </c>
      <c r="BK4" s="502">
        <v>2020</v>
      </c>
      <c r="BL4" s="503">
        <v>2021</v>
      </c>
      <c r="BM4" s="503">
        <v>2022</v>
      </c>
      <c r="BN4" s="503">
        <v>2023</v>
      </c>
      <c r="BO4" s="504">
        <v>2024</v>
      </c>
      <c r="BP4" s="500">
        <v>2025</v>
      </c>
      <c r="BQ4" s="501">
        <v>2026</v>
      </c>
      <c r="BR4" s="501">
        <v>2027</v>
      </c>
      <c r="BS4" s="501">
        <v>2028</v>
      </c>
      <c r="BT4" s="501">
        <v>2029</v>
      </c>
      <c r="BU4" s="629">
        <v>2030</v>
      </c>
    </row>
    <row r="5" spans="2:73" ht="18" x14ac:dyDescent="0.25">
      <c r="B5" s="505" t="s">
        <v>39</v>
      </c>
      <c r="C5" s="506" t="s">
        <v>40</v>
      </c>
      <c r="D5" s="507"/>
      <c r="E5" s="508"/>
      <c r="F5" s="508"/>
      <c r="G5" s="508"/>
      <c r="H5" s="508"/>
      <c r="I5" s="508"/>
      <c r="J5" s="508"/>
      <c r="K5" s="508"/>
      <c r="L5" s="508"/>
      <c r="M5" s="509"/>
      <c r="N5" s="509"/>
      <c r="O5" s="510"/>
      <c r="P5" s="511"/>
      <c r="Q5" s="511"/>
      <c r="R5" s="511"/>
      <c r="S5" s="511"/>
      <c r="T5" s="511"/>
      <c r="U5" s="511"/>
      <c r="V5" s="511"/>
      <c r="W5" s="511"/>
      <c r="X5" s="512"/>
      <c r="Y5" s="512"/>
      <c r="Z5" s="513">
        <f>D5-O5</f>
        <v>0</v>
      </c>
      <c r="AA5" s="514">
        <f t="shared" ref="AA5:AA48" si="0">E5-P5</f>
        <v>0</v>
      </c>
      <c r="AB5" s="514">
        <f t="shared" ref="AB5:AB48" si="1">F5-Q5</f>
        <v>0</v>
      </c>
      <c r="AC5" s="514">
        <f t="shared" ref="AC5:AC48" si="2">G5-R5</f>
        <v>0</v>
      </c>
      <c r="AD5" s="514">
        <f t="shared" ref="AD5:AD48" si="3">H5-S5</f>
        <v>0</v>
      </c>
      <c r="AE5" s="514">
        <f t="shared" ref="AE5:AE48" si="4">I5-T5</f>
        <v>0</v>
      </c>
      <c r="AF5" s="514">
        <f t="shared" ref="AF5:AF48" si="5">J5-U5</f>
        <v>0</v>
      </c>
      <c r="AG5" s="514">
        <f t="shared" ref="AG5:AG48" si="6">K5-V5</f>
        <v>0</v>
      </c>
      <c r="AH5" s="514">
        <f t="shared" ref="AH5:AH48" si="7">L5-W5</f>
        <v>0</v>
      </c>
      <c r="AI5" s="514">
        <f t="shared" ref="AI5:AI48" si="8">M5-X5</f>
        <v>0</v>
      </c>
      <c r="AJ5" s="630">
        <f t="shared" ref="AJ5:AJ47" si="9">N5-Y5</f>
        <v>0</v>
      </c>
      <c r="AL5" s="505" t="str">
        <f t="shared" ref="AL5:AL36" si="10">B5</f>
        <v>HFC‑32</v>
      </c>
      <c r="AM5" s="515">
        <v>675</v>
      </c>
      <c r="AN5" s="516" t="s">
        <v>252</v>
      </c>
      <c r="AO5" s="517">
        <f t="shared" ref="AO5:AT5" si="11">D5*$AM5</f>
        <v>0</v>
      </c>
      <c r="AP5" s="518">
        <f t="shared" si="11"/>
        <v>0</v>
      </c>
      <c r="AQ5" s="518">
        <f t="shared" si="11"/>
        <v>0</v>
      </c>
      <c r="AR5" s="518">
        <f t="shared" si="11"/>
        <v>0</v>
      </c>
      <c r="AS5" s="518">
        <f t="shared" si="11"/>
        <v>0</v>
      </c>
      <c r="AT5" s="518">
        <f t="shared" si="11"/>
        <v>0</v>
      </c>
      <c r="AU5" s="518">
        <f t="shared" ref="AU5:AU48" si="12">J5*$AM5</f>
        <v>0</v>
      </c>
      <c r="AV5" s="518">
        <f t="shared" ref="AV5:AV48" si="13">K5*$AM5</f>
        <v>0</v>
      </c>
      <c r="AW5" s="518">
        <f t="shared" ref="AW5:AW48" si="14">L5*$AM5</f>
        <v>0</v>
      </c>
      <c r="AX5" s="519">
        <f t="shared" ref="AX5:AY48" si="15">M5*$AM5</f>
        <v>0</v>
      </c>
      <c r="AY5" s="519">
        <f t="shared" si="15"/>
        <v>0</v>
      </c>
      <c r="AZ5" s="520">
        <f>O5*$AM5</f>
        <v>0</v>
      </c>
      <c r="BA5" s="521">
        <f t="shared" ref="BA5:BA48" si="16">P5*$AM5</f>
        <v>0</v>
      </c>
      <c r="BB5" s="521">
        <f t="shared" ref="BB5:BB48" si="17">Q5*$AM5</f>
        <v>0</v>
      </c>
      <c r="BC5" s="521">
        <f t="shared" ref="BC5:BC48" si="18">R5*$AM5</f>
        <v>0</v>
      </c>
      <c r="BD5" s="521">
        <f t="shared" ref="BD5:BD48" si="19">S5*$AM5</f>
        <v>0</v>
      </c>
      <c r="BE5" s="521">
        <f t="shared" ref="BE5:BE48" si="20">T5*$AM5</f>
        <v>0</v>
      </c>
      <c r="BF5" s="521">
        <f t="shared" ref="BF5:BF48" si="21">U5*$AM5</f>
        <v>0</v>
      </c>
      <c r="BG5" s="521">
        <f t="shared" ref="BG5:BG48" si="22">V5*$AM5</f>
        <v>0</v>
      </c>
      <c r="BH5" s="521">
        <f t="shared" ref="BH5:BH48" si="23">W5*$AM5</f>
        <v>0</v>
      </c>
      <c r="BI5" s="521">
        <f t="shared" ref="BI5:BI48" si="24">X5*$AM5</f>
        <v>0</v>
      </c>
      <c r="BJ5" s="640">
        <f t="shared" ref="BJ5:BJ48" si="25">Y5*$AM5</f>
        <v>0</v>
      </c>
      <c r="BK5" s="522">
        <f>AO5-AZ5</f>
        <v>0</v>
      </c>
      <c r="BL5" s="523">
        <f t="shared" ref="BL5:BL48" si="26">AP5-BA5</f>
        <v>0</v>
      </c>
      <c r="BM5" s="523">
        <f t="shared" ref="BM5:BM48" si="27">AQ5-BB5</f>
        <v>0</v>
      </c>
      <c r="BN5" s="523">
        <f t="shared" ref="BN5:BN48" si="28">AR5-BC5</f>
        <v>0</v>
      </c>
      <c r="BO5" s="523">
        <f t="shared" ref="BO5:BO48" si="29">AS5-BD5</f>
        <v>0</v>
      </c>
      <c r="BP5" s="524">
        <f>AT5-BE5</f>
        <v>0</v>
      </c>
      <c r="BQ5" s="514">
        <f t="shared" ref="BQ5:BQ48" si="30">AU5-BF5</f>
        <v>0</v>
      </c>
      <c r="BR5" s="514">
        <f t="shared" ref="BR5:BR48" si="31">AV5-BG5</f>
        <v>0</v>
      </c>
      <c r="BS5" s="514">
        <f t="shared" ref="BS5:BS48" si="32">AW5-BH5</f>
        <v>0</v>
      </c>
      <c r="BT5" s="514">
        <f t="shared" ref="BT5:BU48" si="33">AX5-BI5</f>
        <v>0</v>
      </c>
      <c r="BU5" s="630">
        <f t="shared" si="33"/>
        <v>0</v>
      </c>
    </row>
    <row r="6" spans="2:73" ht="18" x14ac:dyDescent="0.25">
      <c r="B6" s="525" t="s">
        <v>42</v>
      </c>
      <c r="C6" s="526" t="s">
        <v>40</v>
      </c>
      <c r="D6" s="54"/>
      <c r="E6" s="420"/>
      <c r="F6" s="420"/>
      <c r="G6" s="420"/>
      <c r="H6" s="420"/>
      <c r="I6" s="420"/>
      <c r="J6" s="420"/>
      <c r="K6" s="420"/>
      <c r="L6" s="420"/>
      <c r="M6" s="437"/>
      <c r="N6" s="437"/>
      <c r="O6" s="421"/>
      <c r="P6" s="420"/>
      <c r="Q6" s="420"/>
      <c r="R6" s="420"/>
      <c r="S6" s="420"/>
      <c r="T6" s="420"/>
      <c r="U6" s="420"/>
      <c r="V6" s="420"/>
      <c r="W6" s="420"/>
      <c r="X6" s="437"/>
      <c r="Y6" s="437"/>
      <c r="Z6" s="527">
        <f t="shared" ref="Z6:Z48" si="34">D6-O6</f>
        <v>0</v>
      </c>
      <c r="AA6" s="528">
        <f t="shared" si="0"/>
        <v>0</v>
      </c>
      <c r="AB6" s="528">
        <f t="shared" si="1"/>
        <v>0</v>
      </c>
      <c r="AC6" s="528">
        <f t="shared" si="2"/>
        <v>0</v>
      </c>
      <c r="AD6" s="528">
        <f t="shared" si="3"/>
        <v>0</v>
      </c>
      <c r="AE6" s="528">
        <f t="shared" si="4"/>
        <v>0</v>
      </c>
      <c r="AF6" s="528">
        <f t="shared" si="5"/>
        <v>0</v>
      </c>
      <c r="AG6" s="528">
        <f t="shared" si="6"/>
        <v>0</v>
      </c>
      <c r="AH6" s="528">
        <f t="shared" si="7"/>
        <v>0</v>
      </c>
      <c r="AI6" s="528">
        <f t="shared" si="8"/>
        <v>0</v>
      </c>
      <c r="AJ6" s="631">
        <f t="shared" si="9"/>
        <v>0</v>
      </c>
      <c r="AL6" s="525" t="str">
        <f t="shared" si="10"/>
        <v>HFC-125</v>
      </c>
      <c r="AM6" s="53">
        <v>3500</v>
      </c>
      <c r="AN6" s="526" t="s">
        <v>252</v>
      </c>
      <c r="AO6" s="444">
        <f t="shared" ref="AO6:AO37" si="35">D6*$AM6</f>
        <v>0</v>
      </c>
      <c r="AP6" s="423">
        <f t="shared" ref="AP6:AP37" si="36">E6*$AM6</f>
        <v>0</v>
      </c>
      <c r="AQ6" s="423">
        <f t="shared" ref="AQ6:AQ37" si="37">F6*$AM6</f>
        <v>0</v>
      </c>
      <c r="AR6" s="423">
        <f t="shared" ref="AR6:AR37" si="38">G6*$AM6</f>
        <v>0</v>
      </c>
      <c r="AS6" s="423">
        <f t="shared" ref="AS6:AS37" si="39">H6*$AM6</f>
        <v>0</v>
      </c>
      <c r="AT6" s="423">
        <f t="shared" ref="AT6:AT48" si="40">I6*$AM6</f>
        <v>0</v>
      </c>
      <c r="AU6" s="423">
        <f t="shared" si="12"/>
        <v>0</v>
      </c>
      <c r="AV6" s="423">
        <f t="shared" si="13"/>
        <v>0</v>
      </c>
      <c r="AW6" s="423">
        <f t="shared" si="14"/>
        <v>0</v>
      </c>
      <c r="AX6" s="452">
        <f t="shared" si="15"/>
        <v>0</v>
      </c>
      <c r="AY6" s="452">
        <f t="shared" si="15"/>
        <v>0</v>
      </c>
      <c r="AZ6" s="424">
        <f t="shared" ref="AZ6:AZ48" si="41">O6*$AM6</f>
        <v>0</v>
      </c>
      <c r="BA6" s="425">
        <f t="shared" si="16"/>
        <v>0</v>
      </c>
      <c r="BB6" s="425">
        <f t="shared" si="17"/>
        <v>0</v>
      </c>
      <c r="BC6" s="425">
        <f t="shared" si="18"/>
        <v>0</v>
      </c>
      <c r="BD6" s="425">
        <f t="shared" si="19"/>
        <v>0</v>
      </c>
      <c r="BE6" s="425">
        <f t="shared" si="20"/>
        <v>0</v>
      </c>
      <c r="BF6" s="425">
        <f t="shared" si="21"/>
        <v>0</v>
      </c>
      <c r="BG6" s="425">
        <f t="shared" si="22"/>
        <v>0</v>
      </c>
      <c r="BH6" s="425">
        <f t="shared" si="23"/>
        <v>0</v>
      </c>
      <c r="BI6" s="425">
        <f t="shared" si="24"/>
        <v>0</v>
      </c>
      <c r="BJ6" s="641">
        <f t="shared" si="25"/>
        <v>0</v>
      </c>
      <c r="BK6" s="527">
        <f t="shared" ref="BK6:BK48" si="42">AO6-AZ6</f>
        <v>0</v>
      </c>
      <c r="BL6" s="528">
        <f t="shared" si="26"/>
        <v>0</v>
      </c>
      <c r="BM6" s="528">
        <f t="shared" si="27"/>
        <v>0</v>
      </c>
      <c r="BN6" s="528">
        <f t="shared" si="28"/>
        <v>0</v>
      </c>
      <c r="BO6" s="528">
        <f t="shared" si="29"/>
        <v>0</v>
      </c>
      <c r="BP6" s="529">
        <f t="shared" ref="BP6:BP48" si="43">AT6-BE6</f>
        <v>0</v>
      </c>
      <c r="BQ6" s="528">
        <f t="shared" si="30"/>
        <v>0</v>
      </c>
      <c r="BR6" s="528">
        <f t="shared" si="31"/>
        <v>0</v>
      </c>
      <c r="BS6" s="528">
        <f t="shared" si="32"/>
        <v>0</v>
      </c>
      <c r="BT6" s="528">
        <f t="shared" si="33"/>
        <v>0</v>
      </c>
      <c r="BU6" s="631">
        <f t="shared" si="33"/>
        <v>0</v>
      </c>
    </row>
    <row r="7" spans="2:73" ht="18" x14ac:dyDescent="0.25">
      <c r="B7" s="525" t="s">
        <v>44</v>
      </c>
      <c r="C7" s="526" t="s">
        <v>40</v>
      </c>
      <c r="D7" s="54"/>
      <c r="E7" s="420"/>
      <c r="F7" s="420"/>
      <c r="G7" s="420"/>
      <c r="H7" s="420"/>
      <c r="I7" s="420"/>
      <c r="J7" s="420"/>
      <c r="K7" s="420"/>
      <c r="L7" s="420"/>
      <c r="M7" s="437"/>
      <c r="N7" s="437"/>
      <c r="O7" s="421"/>
      <c r="P7" s="420"/>
      <c r="Q7" s="420"/>
      <c r="R7" s="420"/>
      <c r="S7" s="420"/>
      <c r="T7" s="420"/>
      <c r="U7" s="420"/>
      <c r="V7" s="420"/>
      <c r="W7" s="420"/>
      <c r="X7" s="437"/>
      <c r="Y7" s="437"/>
      <c r="Z7" s="527">
        <f t="shared" si="34"/>
        <v>0</v>
      </c>
      <c r="AA7" s="528">
        <f t="shared" si="0"/>
        <v>0</v>
      </c>
      <c r="AB7" s="528">
        <f t="shared" si="1"/>
        <v>0</v>
      </c>
      <c r="AC7" s="528">
        <f t="shared" si="2"/>
        <v>0</v>
      </c>
      <c r="AD7" s="528">
        <f t="shared" si="3"/>
        <v>0</v>
      </c>
      <c r="AE7" s="528">
        <f t="shared" si="4"/>
        <v>0</v>
      </c>
      <c r="AF7" s="528">
        <f t="shared" si="5"/>
        <v>0</v>
      </c>
      <c r="AG7" s="528">
        <f t="shared" si="6"/>
        <v>0</v>
      </c>
      <c r="AH7" s="528">
        <f t="shared" si="7"/>
        <v>0</v>
      </c>
      <c r="AI7" s="528">
        <f t="shared" si="8"/>
        <v>0</v>
      </c>
      <c r="AJ7" s="631">
        <f t="shared" si="9"/>
        <v>0</v>
      </c>
      <c r="AL7" s="525" t="str">
        <f t="shared" si="10"/>
        <v>HFC-134a</v>
      </c>
      <c r="AM7" s="53">
        <v>1430</v>
      </c>
      <c r="AN7" s="526" t="s">
        <v>252</v>
      </c>
      <c r="AO7" s="444">
        <f t="shared" si="35"/>
        <v>0</v>
      </c>
      <c r="AP7" s="423">
        <f t="shared" si="36"/>
        <v>0</v>
      </c>
      <c r="AQ7" s="423">
        <f t="shared" si="37"/>
        <v>0</v>
      </c>
      <c r="AR7" s="423">
        <f t="shared" si="38"/>
        <v>0</v>
      </c>
      <c r="AS7" s="423">
        <f t="shared" si="39"/>
        <v>0</v>
      </c>
      <c r="AT7" s="423">
        <f t="shared" si="40"/>
        <v>0</v>
      </c>
      <c r="AU7" s="423">
        <f t="shared" si="12"/>
        <v>0</v>
      </c>
      <c r="AV7" s="423">
        <f t="shared" si="13"/>
        <v>0</v>
      </c>
      <c r="AW7" s="423">
        <f t="shared" si="14"/>
        <v>0</v>
      </c>
      <c r="AX7" s="452">
        <f t="shared" si="15"/>
        <v>0</v>
      </c>
      <c r="AY7" s="452">
        <f t="shared" si="15"/>
        <v>0</v>
      </c>
      <c r="AZ7" s="424">
        <f t="shared" si="41"/>
        <v>0</v>
      </c>
      <c r="BA7" s="425">
        <f t="shared" si="16"/>
        <v>0</v>
      </c>
      <c r="BB7" s="425">
        <f t="shared" si="17"/>
        <v>0</v>
      </c>
      <c r="BC7" s="425">
        <f t="shared" si="18"/>
        <v>0</v>
      </c>
      <c r="BD7" s="425">
        <f t="shared" si="19"/>
        <v>0</v>
      </c>
      <c r="BE7" s="425">
        <f t="shared" si="20"/>
        <v>0</v>
      </c>
      <c r="BF7" s="425">
        <f t="shared" si="21"/>
        <v>0</v>
      </c>
      <c r="BG7" s="425">
        <f t="shared" si="22"/>
        <v>0</v>
      </c>
      <c r="BH7" s="425">
        <f t="shared" si="23"/>
        <v>0</v>
      </c>
      <c r="BI7" s="425">
        <f t="shared" si="24"/>
        <v>0</v>
      </c>
      <c r="BJ7" s="641">
        <f t="shared" si="25"/>
        <v>0</v>
      </c>
      <c r="BK7" s="527">
        <f t="shared" si="42"/>
        <v>0</v>
      </c>
      <c r="BL7" s="528">
        <f t="shared" si="26"/>
        <v>0</v>
      </c>
      <c r="BM7" s="528">
        <f t="shared" si="27"/>
        <v>0</v>
      </c>
      <c r="BN7" s="528">
        <f t="shared" si="28"/>
        <v>0</v>
      </c>
      <c r="BO7" s="528">
        <f t="shared" si="29"/>
        <v>0</v>
      </c>
      <c r="BP7" s="529">
        <f t="shared" si="43"/>
        <v>0</v>
      </c>
      <c r="BQ7" s="528">
        <f t="shared" si="30"/>
        <v>0</v>
      </c>
      <c r="BR7" s="528">
        <f t="shared" si="31"/>
        <v>0</v>
      </c>
      <c r="BS7" s="528">
        <f t="shared" si="32"/>
        <v>0</v>
      </c>
      <c r="BT7" s="528">
        <f t="shared" si="33"/>
        <v>0</v>
      </c>
      <c r="BU7" s="631">
        <f t="shared" si="33"/>
        <v>0</v>
      </c>
    </row>
    <row r="8" spans="2:73" ht="18" x14ac:dyDescent="0.25">
      <c r="B8" s="525" t="s">
        <v>46</v>
      </c>
      <c r="C8" s="526" t="s">
        <v>40</v>
      </c>
      <c r="D8" s="54"/>
      <c r="E8" s="420"/>
      <c r="F8" s="420"/>
      <c r="G8" s="420"/>
      <c r="H8" s="420"/>
      <c r="I8" s="420"/>
      <c r="J8" s="420"/>
      <c r="K8" s="420"/>
      <c r="L8" s="420"/>
      <c r="M8" s="437"/>
      <c r="N8" s="437"/>
      <c r="O8" s="421"/>
      <c r="P8" s="420"/>
      <c r="Q8" s="420"/>
      <c r="R8" s="420"/>
      <c r="S8" s="420"/>
      <c r="T8" s="420"/>
      <c r="U8" s="420"/>
      <c r="V8" s="420"/>
      <c r="W8" s="420"/>
      <c r="X8" s="437"/>
      <c r="Y8" s="437"/>
      <c r="Z8" s="527">
        <f t="shared" si="34"/>
        <v>0</v>
      </c>
      <c r="AA8" s="528">
        <f t="shared" si="0"/>
        <v>0</v>
      </c>
      <c r="AB8" s="528">
        <f t="shared" si="1"/>
        <v>0</v>
      </c>
      <c r="AC8" s="528">
        <f t="shared" si="2"/>
        <v>0</v>
      </c>
      <c r="AD8" s="528">
        <f t="shared" si="3"/>
        <v>0</v>
      </c>
      <c r="AE8" s="528">
        <f t="shared" si="4"/>
        <v>0</v>
      </c>
      <c r="AF8" s="528">
        <f t="shared" si="5"/>
        <v>0</v>
      </c>
      <c r="AG8" s="528">
        <f t="shared" si="6"/>
        <v>0</v>
      </c>
      <c r="AH8" s="528">
        <f t="shared" si="7"/>
        <v>0</v>
      </c>
      <c r="AI8" s="528">
        <f t="shared" si="8"/>
        <v>0</v>
      </c>
      <c r="AJ8" s="631">
        <f t="shared" si="9"/>
        <v>0</v>
      </c>
      <c r="AL8" s="525" t="str">
        <f t="shared" si="10"/>
        <v>HFC-143a</v>
      </c>
      <c r="AM8" s="53">
        <v>4470</v>
      </c>
      <c r="AN8" s="526" t="s">
        <v>252</v>
      </c>
      <c r="AO8" s="444">
        <f t="shared" si="35"/>
        <v>0</v>
      </c>
      <c r="AP8" s="423">
        <f t="shared" si="36"/>
        <v>0</v>
      </c>
      <c r="AQ8" s="423">
        <f t="shared" si="37"/>
        <v>0</v>
      </c>
      <c r="AR8" s="423">
        <f t="shared" si="38"/>
        <v>0</v>
      </c>
      <c r="AS8" s="423">
        <f t="shared" si="39"/>
        <v>0</v>
      </c>
      <c r="AT8" s="423">
        <f t="shared" si="40"/>
        <v>0</v>
      </c>
      <c r="AU8" s="423">
        <f t="shared" si="12"/>
        <v>0</v>
      </c>
      <c r="AV8" s="423">
        <f t="shared" si="13"/>
        <v>0</v>
      </c>
      <c r="AW8" s="423">
        <f t="shared" si="14"/>
        <v>0</v>
      </c>
      <c r="AX8" s="452">
        <f t="shared" si="15"/>
        <v>0</v>
      </c>
      <c r="AY8" s="452">
        <f t="shared" si="15"/>
        <v>0</v>
      </c>
      <c r="AZ8" s="424">
        <f t="shared" si="41"/>
        <v>0</v>
      </c>
      <c r="BA8" s="425">
        <f t="shared" si="16"/>
        <v>0</v>
      </c>
      <c r="BB8" s="425">
        <f t="shared" si="17"/>
        <v>0</v>
      </c>
      <c r="BC8" s="425">
        <f t="shared" si="18"/>
        <v>0</v>
      </c>
      <c r="BD8" s="425">
        <f t="shared" si="19"/>
        <v>0</v>
      </c>
      <c r="BE8" s="425">
        <f t="shared" si="20"/>
        <v>0</v>
      </c>
      <c r="BF8" s="425">
        <f t="shared" si="21"/>
        <v>0</v>
      </c>
      <c r="BG8" s="425">
        <f t="shared" si="22"/>
        <v>0</v>
      </c>
      <c r="BH8" s="425">
        <f t="shared" si="23"/>
        <v>0</v>
      </c>
      <c r="BI8" s="425">
        <f t="shared" si="24"/>
        <v>0</v>
      </c>
      <c r="BJ8" s="641">
        <f t="shared" si="25"/>
        <v>0</v>
      </c>
      <c r="BK8" s="527">
        <f t="shared" si="42"/>
        <v>0</v>
      </c>
      <c r="BL8" s="528">
        <f t="shared" si="26"/>
        <v>0</v>
      </c>
      <c r="BM8" s="528">
        <f t="shared" si="27"/>
        <v>0</v>
      </c>
      <c r="BN8" s="528">
        <f t="shared" si="28"/>
        <v>0</v>
      </c>
      <c r="BO8" s="528">
        <f t="shared" si="29"/>
        <v>0</v>
      </c>
      <c r="BP8" s="529">
        <f t="shared" si="43"/>
        <v>0</v>
      </c>
      <c r="BQ8" s="528">
        <f t="shared" si="30"/>
        <v>0</v>
      </c>
      <c r="BR8" s="528">
        <f t="shared" si="31"/>
        <v>0</v>
      </c>
      <c r="BS8" s="528">
        <f t="shared" si="32"/>
        <v>0</v>
      </c>
      <c r="BT8" s="528">
        <f t="shared" si="33"/>
        <v>0</v>
      </c>
      <c r="BU8" s="631">
        <f t="shared" si="33"/>
        <v>0</v>
      </c>
    </row>
    <row r="9" spans="2:73" ht="18" x14ac:dyDescent="0.25">
      <c r="B9" s="525" t="s">
        <v>48</v>
      </c>
      <c r="C9" s="526" t="s">
        <v>40</v>
      </c>
      <c r="D9" s="54"/>
      <c r="E9" s="420"/>
      <c r="F9" s="420"/>
      <c r="G9" s="420"/>
      <c r="H9" s="420"/>
      <c r="I9" s="420"/>
      <c r="J9" s="420"/>
      <c r="K9" s="420"/>
      <c r="L9" s="420"/>
      <c r="M9" s="437"/>
      <c r="N9" s="437"/>
      <c r="O9" s="421"/>
      <c r="P9" s="420"/>
      <c r="Q9" s="420"/>
      <c r="R9" s="420"/>
      <c r="S9" s="420"/>
      <c r="T9" s="420"/>
      <c r="U9" s="420"/>
      <c r="V9" s="420"/>
      <c r="W9" s="420"/>
      <c r="X9" s="437"/>
      <c r="Y9" s="437"/>
      <c r="Z9" s="527">
        <f t="shared" si="34"/>
        <v>0</v>
      </c>
      <c r="AA9" s="528">
        <f t="shared" si="0"/>
        <v>0</v>
      </c>
      <c r="AB9" s="528">
        <f t="shared" si="1"/>
        <v>0</v>
      </c>
      <c r="AC9" s="528">
        <f t="shared" si="2"/>
        <v>0</v>
      </c>
      <c r="AD9" s="528">
        <f t="shared" si="3"/>
        <v>0</v>
      </c>
      <c r="AE9" s="528">
        <f t="shared" si="4"/>
        <v>0</v>
      </c>
      <c r="AF9" s="528">
        <f t="shared" si="5"/>
        <v>0</v>
      </c>
      <c r="AG9" s="528">
        <f t="shared" si="6"/>
        <v>0</v>
      </c>
      <c r="AH9" s="528">
        <f t="shared" si="7"/>
        <v>0</v>
      </c>
      <c r="AI9" s="528">
        <f t="shared" si="8"/>
        <v>0</v>
      </c>
      <c r="AJ9" s="631">
        <f t="shared" si="9"/>
        <v>0</v>
      </c>
      <c r="AL9" s="525" t="str">
        <f t="shared" si="10"/>
        <v>HFC-152a</v>
      </c>
      <c r="AM9" s="53">
        <v>124</v>
      </c>
      <c r="AN9" s="526" t="s">
        <v>252</v>
      </c>
      <c r="AO9" s="444">
        <f t="shared" si="35"/>
        <v>0</v>
      </c>
      <c r="AP9" s="423">
        <f t="shared" si="36"/>
        <v>0</v>
      </c>
      <c r="AQ9" s="423">
        <f t="shared" si="37"/>
        <v>0</v>
      </c>
      <c r="AR9" s="423">
        <f t="shared" si="38"/>
        <v>0</v>
      </c>
      <c r="AS9" s="423">
        <f t="shared" si="39"/>
        <v>0</v>
      </c>
      <c r="AT9" s="423">
        <f t="shared" si="40"/>
        <v>0</v>
      </c>
      <c r="AU9" s="423">
        <f t="shared" si="12"/>
        <v>0</v>
      </c>
      <c r="AV9" s="423">
        <f t="shared" si="13"/>
        <v>0</v>
      </c>
      <c r="AW9" s="423">
        <f t="shared" si="14"/>
        <v>0</v>
      </c>
      <c r="AX9" s="452">
        <f t="shared" si="15"/>
        <v>0</v>
      </c>
      <c r="AY9" s="452">
        <f t="shared" si="15"/>
        <v>0</v>
      </c>
      <c r="AZ9" s="424">
        <f t="shared" si="41"/>
        <v>0</v>
      </c>
      <c r="BA9" s="425">
        <f t="shared" si="16"/>
        <v>0</v>
      </c>
      <c r="BB9" s="425">
        <f t="shared" si="17"/>
        <v>0</v>
      </c>
      <c r="BC9" s="425">
        <f t="shared" si="18"/>
        <v>0</v>
      </c>
      <c r="BD9" s="425">
        <f t="shared" si="19"/>
        <v>0</v>
      </c>
      <c r="BE9" s="425">
        <f t="shared" si="20"/>
        <v>0</v>
      </c>
      <c r="BF9" s="425">
        <f t="shared" si="21"/>
        <v>0</v>
      </c>
      <c r="BG9" s="425">
        <f t="shared" si="22"/>
        <v>0</v>
      </c>
      <c r="BH9" s="425">
        <f t="shared" si="23"/>
        <v>0</v>
      </c>
      <c r="BI9" s="425">
        <f t="shared" si="24"/>
        <v>0</v>
      </c>
      <c r="BJ9" s="641">
        <f t="shared" si="25"/>
        <v>0</v>
      </c>
      <c r="BK9" s="527">
        <f t="shared" si="42"/>
        <v>0</v>
      </c>
      <c r="BL9" s="528">
        <f t="shared" si="26"/>
        <v>0</v>
      </c>
      <c r="BM9" s="528">
        <f t="shared" si="27"/>
        <v>0</v>
      </c>
      <c r="BN9" s="528">
        <f t="shared" si="28"/>
        <v>0</v>
      </c>
      <c r="BO9" s="528">
        <f t="shared" si="29"/>
        <v>0</v>
      </c>
      <c r="BP9" s="529">
        <f t="shared" si="43"/>
        <v>0</v>
      </c>
      <c r="BQ9" s="528">
        <f t="shared" si="30"/>
        <v>0</v>
      </c>
      <c r="BR9" s="528">
        <f t="shared" si="31"/>
        <v>0</v>
      </c>
      <c r="BS9" s="528">
        <f t="shared" si="32"/>
        <v>0</v>
      </c>
      <c r="BT9" s="528">
        <f t="shared" si="33"/>
        <v>0</v>
      </c>
      <c r="BU9" s="631">
        <f t="shared" si="33"/>
        <v>0</v>
      </c>
    </row>
    <row r="10" spans="2:73" ht="18" x14ac:dyDescent="0.25">
      <c r="B10" s="525" t="s">
        <v>49</v>
      </c>
      <c r="C10" s="526" t="s">
        <v>40</v>
      </c>
      <c r="D10" s="54"/>
      <c r="E10" s="420"/>
      <c r="F10" s="420"/>
      <c r="G10" s="420"/>
      <c r="H10" s="420"/>
      <c r="I10" s="420"/>
      <c r="J10" s="420"/>
      <c r="K10" s="420"/>
      <c r="L10" s="420"/>
      <c r="M10" s="437"/>
      <c r="N10" s="437"/>
      <c r="O10" s="421"/>
      <c r="P10" s="420"/>
      <c r="Q10" s="420"/>
      <c r="R10" s="420"/>
      <c r="S10" s="420"/>
      <c r="T10" s="420"/>
      <c r="U10" s="420"/>
      <c r="V10" s="420"/>
      <c r="W10" s="420"/>
      <c r="X10" s="437"/>
      <c r="Y10" s="437"/>
      <c r="Z10" s="527">
        <f t="shared" si="34"/>
        <v>0</v>
      </c>
      <c r="AA10" s="528">
        <f t="shared" si="0"/>
        <v>0</v>
      </c>
      <c r="AB10" s="528">
        <f t="shared" si="1"/>
        <v>0</v>
      </c>
      <c r="AC10" s="528">
        <f t="shared" si="2"/>
        <v>0</v>
      </c>
      <c r="AD10" s="528">
        <f t="shared" si="3"/>
        <v>0</v>
      </c>
      <c r="AE10" s="528">
        <f t="shared" si="4"/>
        <v>0</v>
      </c>
      <c r="AF10" s="528">
        <f t="shared" si="5"/>
        <v>0</v>
      </c>
      <c r="AG10" s="528">
        <f t="shared" si="6"/>
        <v>0</v>
      </c>
      <c r="AH10" s="528">
        <f t="shared" si="7"/>
        <v>0</v>
      </c>
      <c r="AI10" s="528">
        <f t="shared" si="8"/>
        <v>0</v>
      </c>
      <c r="AJ10" s="631">
        <f t="shared" si="9"/>
        <v>0</v>
      </c>
      <c r="AL10" s="525" t="str">
        <f t="shared" si="10"/>
        <v>HFC-227ea</v>
      </c>
      <c r="AM10" s="53">
        <v>3220</v>
      </c>
      <c r="AN10" s="526" t="s">
        <v>252</v>
      </c>
      <c r="AO10" s="444">
        <f t="shared" si="35"/>
        <v>0</v>
      </c>
      <c r="AP10" s="423">
        <f t="shared" si="36"/>
        <v>0</v>
      </c>
      <c r="AQ10" s="423">
        <f t="shared" si="37"/>
        <v>0</v>
      </c>
      <c r="AR10" s="423">
        <f t="shared" si="38"/>
        <v>0</v>
      </c>
      <c r="AS10" s="423">
        <f t="shared" si="39"/>
        <v>0</v>
      </c>
      <c r="AT10" s="423">
        <f t="shared" si="40"/>
        <v>0</v>
      </c>
      <c r="AU10" s="423">
        <f t="shared" si="12"/>
        <v>0</v>
      </c>
      <c r="AV10" s="423">
        <f t="shared" si="13"/>
        <v>0</v>
      </c>
      <c r="AW10" s="423">
        <f t="shared" si="14"/>
        <v>0</v>
      </c>
      <c r="AX10" s="452">
        <f t="shared" si="15"/>
        <v>0</v>
      </c>
      <c r="AY10" s="452">
        <f t="shared" si="15"/>
        <v>0</v>
      </c>
      <c r="AZ10" s="424">
        <f t="shared" si="41"/>
        <v>0</v>
      </c>
      <c r="BA10" s="425">
        <f t="shared" si="16"/>
        <v>0</v>
      </c>
      <c r="BB10" s="425">
        <f t="shared" si="17"/>
        <v>0</v>
      </c>
      <c r="BC10" s="425">
        <f t="shared" si="18"/>
        <v>0</v>
      </c>
      <c r="BD10" s="425">
        <f t="shared" si="19"/>
        <v>0</v>
      </c>
      <c r="BE10" s="425">
        <f t="shared" si="20"/>
        <v>0</v>
      </c>
      <c r="BF10" s="425">
        <f t="shared" si="21"/>
        <v>0</v>
      </c>
      <c r="BG10" s="425">
        <f t="shared" si="22"/>
        <v>0</v>
      </c>
      <c r="BH10" s="425">
        <f t="shared" si="23"/>
        <v>0</v>
      </c>
      <c r="BI10" s="425">
        <f t="shared" si="24"/>
        <v>0</v>
      </c>
      <c r="BJ10" s="641">
        <f t="shared" si="25"/>
        <v>0</v>
      </c>
      <c r="BK10" s="527">
        <f t="shared" si="42"/>
        <v>0</v>
      </c>
      <c r="BL10" s="528">
        <f t="shared" si="26"/>
        <v>0</v>
      </c>
      <c r="BM10" s="528">
        <f t="shared" si="27"/>
        <v>0</v>
      </c>
      <c r="BN10" s="528">
        <f t="shared" si="28"/>
        <v>0</v>
      </c>
      <c r="BO10" s="528">
        <f t="shared" si="29"/>
        <v>0</v>
      </c>
      <c r="BP10" s="529">
        <f t="shared" si="43"/>
        <v>0</v>
      </c>
      <c r="BQ10" s="528">
        <f t="shared" si="30"/>
        <v>0</v>
      </c>
      <c r="BR10" s="528">
        <f t="shared" si="31"/>
        <v>0</v>
      </c>
      <c r="BS10" s="528">
        <f t="shared" si="32"/>
        <v>0</v>
      </c>
      <c r="BT10" s="528">
        <f t="shared" si="33"/>
        <v>0</v>
      </c>
      <c r="BU10" s="631">
        <f t="shared" si="33"/>
        <v>0</v>
      </c>
    </row>
    <row r="11" spans="2:73" ht="18" x14ac:dyDescent="0.25">
      <c r="B11" s="525" t="s">
        <v>52</v>
      </c>
      <c r="C11" s="526" t="s">
        <v>40</v>
      </c>
      <c r="D11" s="54"/>
      <c r="E11" s="420"/>
      <c r="F11" s="420"/>
      <c r="G11" s="420"/>
      <c r="H11" s="420"/>
      <c r="I11" s="420"/>
      <c r="J11" s="420"/>
      <c r="K11" s="420"/>
      <c r="L11" s="420"/>
      <c r="M11" s="437"/>
      <c r="N11" s="437"/>
      <c r="O11" s="421"/>
      <c r="P11" s="420"/>
      <c r="Q11" s="420"/>
      <c r="R11" s="420"/>
      <c r="S11" s="420"/>
      <c r="T11" s="420"/>
      <c r="U11" s="420"/>
      <c r="V11" s="420"/>
      <c r="W11" s="420"/>
      <c r="X11" s="437"/>
      <c r="Y11" s="437"/>
      <c r="Z11" s="527">
        <f t="shared" si="34"/>
        <v>0</v>
      </c>
      <c r="AA11" s="528">
        <f t="shared" si="0"/>
        <v>0</v>
      </c>
      <c r="AB11" s="528">
        <f t="shared" si="1"/>
        <v>0</v>
      </c>
      <c r="AC11" s="528">
        <f t="shared" si="2"/>
        <v>0</v>
      </c>
      <c r="AD11" s="528">
        <f t="shared" si="3"/>
        <v>0</v>
      </c>
      <c r="AE11" s="528">
        <f t="shared" si="4"/>
        <v>0</v>
      </c>
      <c r="AF11" s="528">
        <f t="shared" si="5"/>
        <v>0</v>
      </c>
      <c r="AG11" s="528">
        <f t="shared" si="6"/>
        <v>0</v>
      </c>
      <c r="AH11" s="528">
        <f t="shared" si="7"/>
        <v>0</v>
      </c>
      <c r="AI11" s="528">
        <f t="shared" si="8"/>
        <v>0</v>
      </c>
      <c r="AJ11" s="631">
        <f t="shared" si="9"/>
        <v>0</v>
      </c>
      <c r="AL11" s="525" t="str">
        <f t="shared" si="10"/>
        <v>HFC-236fa</v>
      </c>
      <c r="AM11" s="53">
        <v>9810</v>
      </c>
      <c r="AN11" s="526" t="s">
        <v>252</v>
      </c>
      <c r="AO11" s="444">
        <f t="shared" si="35"/>
        <v>0</v>
      </c>
      <c r="AP11" s="423">
        <f t="shared" si="36"/>
        <v>0</v>
      </c>
      <c r="AQ11" s="423">
        <f t="shared" si="37"/>
        <v>0</v>
      </c>
      <c r="AR11" s="423">
        <f t="shared" si="38"/>
        <v>0</v>
      </c>
      <c r="AS11" s="423">
        <f t="shared" si="39"/>
        <v>0</v>
      </c>
      <c r="AT11" s="423">
        <f t="shared" si="40"/>
        <v>0</v>
      </c>
      <c r="AU11" s="423">
        <f t="shared" si="12"/>
        <v>0</v>
      </c>
      <c r="AV11" s="423">
        <f t="shared" si="13"/>
        <v>0</v>
      </c>
      <c r="AW11" s="423">
        <f t="shared" si="14"/>
        <v>0</v>
      </c>
      <c r="AX11" s="452">
        <f t="shared" si="15"/>
        <v>0</v>
      </c>
      <c r="AY11" s="452">
        <f t="shared" si="15"/>
        <v>0</v>
      </c>
      <c r="AZ11" s="424">
        <f t="shared" si="41"/>
        <v>0</v>
      </c>
      <c r="BA11" s="425">
        <f t="shared" si="16"/>
        <v>0</v>
      </c>
      <c r="BB11" s="425">
        <f t="shared" si="17"/>
        <v>0</v>
      </c>
      <c r="BC11" s="425">
        <f t="shared" si="18"/>
        <v>0</v>
      </c>
      <c r="BD11" s="425">
        <f t="shared" si="19"/>
        <v>0</v>
      </c>
      <c r="BE11" s="425">
        <f t="shared" si="20"/>
        <v>0</v>
      </c>
      <c r="BF11" s="425">
        <f t="shared" si="21"/>
        <v>0</v>
      </c>
      <c r="BG11" s="425">
        <f t="shared" si="22"/>
        <v>0</v>
      </c>
      <c r="BH11" s="425">
        <f t="shared" si="23"/>
        <v>0</v>
      </c>
      <c r="BI11" s="425">
        <f t="shared" si="24"/>
        <v>0</v>
      </c>
      <c r="BJ11" s="641">
        <f t="shared" si="25"/>
        <v>0</v>
      </c>
      <c r="BK11" s="527">
        <f t="shared" si="42"/>
        <v>0</v>
      </c>
      <c r="BL11" s="528">
        <f t="shared" si="26"/>
        <v>0</v>
      </c>
      <c r="BM11" s="528">
        <f t="shared" si="27"/>
        <v>0</v>
      </c>
      <c r="BN11" s="528">
        <f t="shared" si="28"/>
        <v>0</v>
      </c>
      <c r="BO11" s="528">
        <f t="shared" si="29"/>
        <v>0</v>
      </c>
      <c r="BP11" s="529">
        <f t="shared" si="43"/>
        <v>0</v>
      </c>
      <c r="BQ11" s="528">
        <f t="shared" si="30"/>
        <v>0</v>
      </c>
      <c r="BR11" s="528">
        <f t="shared" si="31"/>
        <v>0</v>
      </c>
      <c r="BS11" s="528">
        <f t="shared" si="32"/>
        <v>0</v>
      </c>
      <c r="BT11" s="528">
        <f t="shared" si="33"/>
        <v>0</v>
      </c>
      <c r="BU11" s="631">
        <f t="shared" si="33"/>
        <v>0</v>
      </c>
    </row>
    <row r="12" spans="2:73" ht="18" x14ac:dyDescent="0.25">
      <c r="B12" s="530" t="s">
        <v>134</v>
      </c>
      <c r="C12" s="526" t="s">
        <v>40</v>
      </c>
      <c r="D12" s="54"/>
      <c r="E12" s="420"/>
      <c r="F12" s="420"/>
      <c r="G12" s="420"/>
      <c r="H12" s="420"/>
      <c r="I12" s="420"/>
      <c r="J12" s="420"/>
      <c r="K12" s="420"/>
      <c r="L12" s="420"/>
      <c r="M12" s="437"/>
      <c r="N12" s="437"/>
      <c r="O12" s="421"/>
      <c r="P12" s="420"/>
      <c r="Q12" s="420"/>
      <c r="R12" s="420"/>
      <c r="S12" s="420"/>
      <c r="T12" s="420"/>
      <c r="U12" s="420"/>
      <c r="V12" s="420"/>
      <c r="W12" s="420"/>
      <c r="X12" s="437"/>
      <c r="Y12" s="437"/>
      <c r="Z12" s="527">
        <f t="shared" si="34"/>
        <v>0</v>
      </c>
      <c r="AA12" s="528">
        <f t="shared" si="0"/>
        <v>0</v>
      </c>
      <c r="AB12" s="528">
        <f t="shared" si="1"/>
        <v>0</v>
      </c>
      <c r="AC12" s="528">
        <f t="shared" si="2"/>
        <v>0</v>
      </c>
      <c r="AD12" s="528">
        <f t="shared" si="3"/>
        <v>0</v>
      </c>
      <c r="AE12" s="528">
        <f t="shared" si="4"/>
        <v>0</v>
      </c>
      <c r="AF12" s="528">
        <f t="shared" si="5"/>
        <v>0</v>
      </c>
      <c r="AG12" s="528">
        <f t="shared" si="6"/>
        <v>0</v>
      </c>
      <c r="AH12" s="528">
        <f t="shared" si="7"/>
        <v>0</v>
      </c>
      <c r="AI12" s="528">
        <f t="shared" si="8"/>
        <v>0</v>
      </c>
      <c r="AJ12" s="631">
        <f t="shared" si="9"/>
        <v>0</v>
      </c>
      <c r="AL12" s="530" t="str">
        <f t="shared" si="10"/>
        <v>HFC-245fa</v>
      </c>
      <c r="AM12" s="53">
        <v>1030</v>
      </c>
      <c r="AN12" s="526" t="s">
        <v>252</v>
      </c>
      <c r="AO12" s="444">
        <f t="shared" si="35"/>
        <v>0</v>
      </c>
      <c r="AP12" s="423">
        <f t="shared" si="36"/>
        <v>0</v>
      </c>
      <c r="AQ12" s="423">
        <f t="shared" si="37"/>
        <v>0</v>
      </c>
      <c r="AR12" s="423">
        <f t="shared" si="38"/>
        <v>0</v>
      </c>
      <c r="AS12" s="423">
        <f t="shared" si="39"/>
        <v>0</v>
      </c>
      <c r="AT12" s="423">
        <f t="shared" si="40"/>
        <v>0</v>
      </c>
      <c r="AU12" s="423">
        <f t="shared" si="12"/>
        <v>0</v>
      </c>
      <c r="AV12" s="423">
        <f t="shared" si="13"/>
        <v>0</v>
      </c>
      <c r="AW12" s="423">
        <f t="shared" si="14"/>
        <v>0</v>
      </c>
      <c r="AX12" s="452">
        <f t="shared" si="15"/>
        <v>0</v>
      </c>
      <c r="AY12" s="452">
        <f t="shared" si="15"/>
        <v>0</v>
      </c>
      <c r="AZ12" s="424">
        <f t="shared" si="41"/>
        <v>0</v>
      </c>
      <c r="BA12" s="425">
        <f t="shared" si="16"/>
        <v>0</v>
      </c>
      <c r="BB12" s="425">
        <f t="shared" si="17"/>
        <v>0</v>
      </c>
      <c r="BC12" s="425">
        <f t="shared" si="18"/>
        <v>0</v>
      </c>
      <c r="BD12" s="425">
        <f t="shared" si="19"/>
        <v>0</v>
      </c>
      <c r="BE12" s="425">
        <f t="shared" si="20"/>
        <v>0</v>
      </c>
      <c r="BF12" s="425">
        <f t="shared" si="21"/>
        <v>0</v>
      </c>
      <c r="BG12" s="425">
        <f t="shared" si="22"/>
        <v>0</v>
      </c>
      <c r="BH12" s="425">
        <f t="shared" si="23"/>
        <v>0</v>
      </c>
      <c r="BI12" s="425">
        <f t="shared" si="24"/>
        <v>0</v>
      </c>
      <c r="BJ12" s="641">
        <f t="shared" si="25"/>
        <v>0</v>
      </c>
      <c r="BK12" s="527">
        <f t="shared" si="42"/>
        <v>0</v>
      </c>
      <c r="BL12" s="528">
        <f t="shared" si="26"/>
        <v>0</v>
      </c>
      <c r="BM12" s="528">
        <f t="shared" si="27"/>
        <v>0</v>
      </c>
      <c r="BN12" s="528">
        <f t="shared" si="28"/>
        <v>0</v>
      </c>
      <c r="BO12" s="528">
        <f t="shared" si="29"/>
        <v>0</v>
      </c>
      <c r="BP12" s="529">
        <f t="shared" si="43"/>
        <v>0</v>
      </c>
      <c r="BQ12" s="528">
        <f t="shared" si="30"/>
        <v>0</v>
      </c>
      <c r="BR12" s="528">
        <f t="shared" si="31"/>
        <v>0</v>
      </c>
      <c r="BS12" s="528">
        <f t="shared" si="32"/>
        <v>0</v>
      </c>
      <c r="BT12" s="528">
        <f t="shared" si="33"/>
        <v>0</v>
      </c>
      <c r="BU12" s="631">
        <f t="shared" si="33"/>
        <v>0</v>
      </c>
    </row>
    <row r="13" spans="2:73" ht="18" x14ac:dyDescent="0.25">
      <c r="B13" s="525" t="s">
        <v>54</v>
      </c>
      <c r="C13" s="526" t="s">
        <v>40</v>
      </c>
      <c r="D13" s="54"/>
      <c r="E13" s="420"/>
      <c r="F13" s="420"/>
      <c r="G13" s="420"/>
      <c r="H13" s="420"/>
      <c r="I13" s="420"/>
      <c r="J13" s="420"/>
      <c r="K13" s="420"/>
      <c r="L13" s="420"/>
      <c r="M13" s="437"/>
      <c r="N13" s="437"/>
      <c r="O13" s="421"/>
      <c r="P13" s="420"/>
      <c r="Q13" s="420"/>
      <c r="R13" s="420"/>
      <c r="S13" s="420"/>
      <c r="T13" s="420"/>
      <c r="U13" s="420"/>
      <c r="V13" s="420"/>
      <c r="W13" s="420"/>
      <c r="X13" s="437"/>
      <c r="Y13" s="437"/>
      <c r="Z13" s="527">
        <f t="shared" si="34"/>
        <v>0</v>
      </c>
      <c r="AA13" s="528">
        <f t="shared" si="0"/>
        <v>0</v>
      </c>
      <c r="AB13" s="528">
        <f t="shared" si="1"/>
        <v>0</v>
      </c>
      <c r="AC13" s="528">
        <f t="shared" si="2"/>
        <v>0</v>
      </c>
      <c r="AD13" s="528">
        <f t="shared" si="3"/>
        <v>0</v>
      </c>
      <c r="AE13" s="528">
        <f t="shared" si="4"/>
        <v>0</v>
      </c>
      <c r="AF13" s="528">
        <f t="shared" si="5"/>
        <v>0</v>
      </c>
      <c r="AG13" s="528">
        <f t="shared" si="6"/>
        <v>0</v>
      </c>
      <c r="AH13" s="528">
        <f t="shared" si="7"/>
        <v>0</v>
      </c>
      <c r="AI13" s="528">
        <f t="shared" si="8"/>
        <v>0</v>
      </c>
      <c r="AJ13" s="631">
        <f t="shared" si="9"/>
        <v>0</v>
      </c>
      <c r="AL13" s="525" t="str">
        <f t="shared" si="10"/>
        <v>HFC-365mfc</v>
      </c>
      <c r="AM13" s="53">
        <v>794</v>
      </c>
      <c r="AN13" s="526" t="s">
        <v>252</v>
      </c>
      <c r="AO13" s="444">
        <f t="shared" si="35"/>
        <v>0</v>
      </c>
      <c r="AP13" s="423">
        <f t="shared" si="36"/>
        <v>0</v>
      </c>
      <c r="AQ13" s="423">
        <f t="shared" si="37"/>
        <v>0</v>
      </c>
      <c r="AR13" s="423">
        <f t="shared" si="38"/>
        <v>0</v>
      </c>
      <c r="AS13" s="423">
        <f t="shared" si="39"/>
        <v>0</v>
      </c>
      <c r="AT13" s="423">
        <f t="shared" si="40"/>
        <v>0</v>
      </c>
      <c r="AU13" s="423">
        <f t="shared" si="12"/>
        <v>0</v>
      </c>
      <c r="AV13" s="423">
        <f t="shared" si="13"/>
        <v>0</v>
      </c>
      <c r="AW13" s="423">
        <f t="shared" si="14"/>
        <v>0</v>
      </c>
      <c r="AX13" s="452">
        <f t="shared" si="15"/>
        <v>0</v>
      </c>
      <c r="AY13" s="452">
        <f t="shared" si="15"/>
        <v>0</v>
      </c>
      <c r="AZ13" s="424">
        <f t="shared" si="41"/>
        <v>0</v>
      </c>
      <c r="BA13" s="425">
        <f t="shared" si="16"/>
        <v>0</v>
      </c>
      <c r="BB13" s="425">
        <f t="shared" si="17"/>
        <v>0</v>
      </c>
      <c r="BC13" s="425">
        <f t="shared" si="18"/>
        <v>0</v>
      </c>
      <c r="BD13" s="425">
        <f t="shared" si="19"/>
        <v>0</v>
      </c>
      <c r="BE13" s="425">
        <f t="shared" si="20"/>
        <v>0</v>
      </c>
      <c r="BF13" s="425">
        <f t="shared" si="21"/>
        <v>0</v>
      </c>
      <c r="BG13" s="425">
        <f t="shared" si="22"/>
        <v>0</v>
      </c>
      <c r="BH13" s="425">
        <f t="shared" si="23"/>
        <v>0</v>
      </c>
      <c r="BI13" s="425">
        <f t="shared" si="24"/>
        <v>0</v>
      </c>
      <c r="BJ13" s="641">
        <f t="shared" si="25"/>
        <v>0</v>
      </c>
      <c r="BK13" s="527">
        <f t="shared" si="42"/>
        <v>0</v>
      </c>
      <c r="BL13" s="528">
        <f t="shared" si="26"/>
        <v>0</v>
      </c>
      <c r="BM13" s="528">
        <f t="shared" si="27"/>
        <v>0</v>
      </c>
      <c r="BN13" s="528">
        <f t="shared" si="28"/>
        <v>0</v>
      </c>
      <c r="BO13" s="528">
        <f t="shared" si="29"/>
        <v>0</v>
      </c>
      <c r="BP13" s="529">
        <f t="shared" si="43"/>
        <v>0</v>
      </c>
      <c r="BQ13" s="528">
        <f t="shared" si="30"/>
        <v>0</v>
      </c>
      <c r="BR13" s="528">
        <f t="shared" si="31"/>
        <v>0</v>
      </c>
      <c r="BS13" s="528">
        <f t="shared" si="32"/>
        <v>0</v>
      </c>
      <c r="BT13" s="528">
        <f t="shared" si="33"/>
        <v>0</v>
      </c>
      <c r="BU13" s="631">
        <f t="shared" si="33"/>
        <v>0</v>
      </c>
    </row>
    <row r="14" spans="2:73" ht="18" x14ac:dyDescent="0.25">
      <c r="B14" s="525" t="s">
        <v>55</v>
      </c>
      <c r="C14" s="526" t="s">
        <v>40</v>
      </c>
      <c r="D14" s="54"/>
      <c r="E14" s="420"/>
      <c r="F14" s="420"/>
      <c r="G14" s="420"/>
      <c r="H14" s="420"/>
      <c r="I14" s="420"/>
      <c r="J14" s="420"/>
      <c r="K14" s="420"/>
      <c r="L14" s="420"/>
      <c r="M14" s="437"/>
      <c r="N14" s="437"/>
      <c r="O14" s="421"/>
      <c r="P14" s="420"/>
      <c r="Q14" s="420"/>
      <c r="R14" s="420"/>
      <c r="S14" s="420"/>
      <c r="T14" s="420"/>
      <c r="U14" s="420"/>
      <c r="V14" s="420"/>
      <c r="W14" s="420"/>
      <c r="X14" s="437"/>
      <c r="Y14" s="437"/>
      <c r="Z14" s="527">
        <f t="shared" si="34"/>
        <v>0</v>
      </c>
      <c r="AA14" s="528">
        <f t="shared" si="0"/>
        <v>0</v>
      </c>
      <c r="AB14" s="528">
        <f t="shared" si="1"/>
        <v>0</v>
      </c>
      <c r="AC14" s="528">
        <f t="shared" si="2"/>
        <v>0</v>
      </c>
      <c r="AD14" s="528">
        <f t="shared" si="3"/>
        <v>0</v>
      </c>
      <c r="AE14" s="528">
        <f t="shared" si="4"/>
        <v>0</v>
      </c>
      <c r="AF14" s="528">
        <f t="shared" si="5"/>
        <v>0</v>
      </c>
      <c r="AG14" s="528">
        <f t="shared" si="6"/>
        <v>0</v>
      </c>
      <c r="AH14" s="528">
        <f t="shared" si="7"/>
        <v>0</v>
      </c>
      <c r="AI14" s="528">
        <f t="shared" si="8"/>
        <v>0</v>
      </c>
      <c r="AJ14" s="631">
        <f t="shared" si="9"/>
        <v>0</v>
      </c>
      <c r="AL14" s="525" t="str">
        <f t="shared" si="10"/>
        <v>HFC-43-10mee</v>
      </c>
      <c r="AM14" s="53">
        <v>1640</v>
      </c>
      <c r="AN14" s="526" t="s">
        <v>252</v>
      </c>
      <c r="AO14" s="444">
        <f t="shared" si="35"/>
        <v>0</v>
      </c>
      <c r="AP14" s="423">
        <f t="shared" si="36"/>
        <v>0</v>
      </c>
      <c r="AQ14" s="423">
        <f t="shared" si="37"/>
        <v>0</v>
      </c>
      <c r="AR14" s="423">
        <f t="shared" si="38"/>
        <v>0</v>
      </c>
      <c r="AS14" s="423">
        <f t="shared" si="39"/>
        <v>0</v>
      </c>
      <c r="AT14" s="423">
        <f t="shared" si="40"/>
        <v>0</v>
      </c>
      <c r="AU14" s="423">
        <f t="shared" si="12"/>
        <v>0</v>
      </c>
      <c r="AV14" s="423">
        <f t="shared" si="13"/>
        <v>0</v>
      </c>
      <c r="AW14" s="423">
        <f t="shared" si="14"/>
        <v>0</v>
      </c>
      <c r="AX14" s="452">
        <f t="shared" si="15"/>
        <v>0</v>
      </c>
      <c r="AY14" s="452">
        <f t="shared" si="15"/>
        <v>0</v>
      </c>
      <c r="AZ14" s="424">
        <f t="shared" si="41"/>
        <v>0</v>
      </c>
      <c r="BA14" s="425">
        <f t="shared" si="16"/>
        <v>0</v>
      </c>
      <c r="BB14" s="425">
        <f t="shared" si="17"/>
        <v>0</v>
      </c>
      <c r="BC14" s="425">
        <f t="shared" si="18"/>
        <v>0</v>
      </c>
      <c r="BD14" s="425">
        <f t="shared" si="19"/>
        <v>0</v>
      </c>
      <c r="BE14" s="425">
        <f t="shared" si="20"/>
        <v>0</v>
      </c>
      <c r="BF14" s="425">
        <f t="shared" si="21"/>
        <v>0</v>
      </c>
      <c r="BG14" s="425">
        <f t="shared" si="22"/>
        <v>0</v>
      </c>
      <c r="BH14" s="425">
        <f t="shared" si="23"/>
        <v>0</v>
      </c>
      <c r="BI14" s="425">
        <f t="shared" si="24"/>
        <v>0</v>
      </c>
      <c r="BJ14" s="641">
        <f t="shared" si="25"/>
        <v>0</v>
      </c>
      <c r="BK14" s="527">
        <f t="shared" si="42"/>
        <v>0</v>
      </c>
      <c r="BL14" s="528">
        <f t="shared" si="26"/>
        <v>0</v>
      </c>
      <c r="BM14" s="528">
        <f t="shared" si="27"/>
        <v>0</v>
      </c>
      <c r="BN14" s="528">
        <f t="shared" si="28"/>
        <v>0</v>
      </c>
      <c r="BO14" s="528">
        <f t="shared" si="29"/>
        <v>0</v>
      </c>
      <c r="BP14" s="529">
        <f t="shared" si="43"/>
        <v>0</v>
      </c>
      <c r="BQ14" s="528">
        <f t="shared" si="30"/>
        <v>0</v>
      </c>
      <c r="BR14" s="528">
        <f t="shared" si="31"/>
        <v>0</v>
      </c>
      <c r="BS14" s="528">
        <f t="shared" si="32"/>
        <v>0</v>
      </c>
      <c r="BT14" s="528">
        <f t="shared" si="33"/>
        <v>0</v>
      </c>
      <c r="BU14" s="631">
        <f t="shared" si="33"/>
        <v>0</v>
      </c>
    </row>
    <row r="15" spans="2:73" ht="18" x14ac:dyDescent="0.25">
      <c r="B15" s="525" t="s">
        <v>56</v>
      </c>
      <c r="C15" s="526" t="s">
        <v>40</v>
      </c>
      <c r="D15" s="54"/>
      <c r="E15" s="420"/>
      <c r="F15" s="420"/>
      <c r="G15" s="420"/>
      <c r="H15" s="420"/>
      <c r="I15" s="420"/>
      <c r="J15" s="420"/>
      <c r="K15" s="420"/>
      <c r="L15" s="420"/>
      <c r="M15" s="437"/>
      <c r="N15" s="437"/>
      <c r="O15" s="421"/>
      <c r="P15" s="420"/>
      <c r="Q15" s="420"/>
      <c r="R15" s="420"/>
      <c r="S15" s="420"/>
      <c r="T15" s="420"/>
      <c r="U15" s="420"/>
      <c r="V15" s="420"/>
      <c r="W15" s="420"/>
      <c r="X15" s="437"/>
      <c r="Y15" s="437"/>
      <c r="Z15" s="527">
        <f t="shared" si="34"/>
        <v>0</v>
      </c>
      <c r="AA15" s="528">
        <f t="shared" si="0"/>
        <v>0</v>
      </c>
      <c r="AB15" s="528">
        <f t="shared" si="1"/>
        <v>0</v>
      </c>
      <c r="AC15" s="528">
        <f t="shared" si="2"/>
        <v>0</v>
      </c>
      <c r="AD15" s="528">
        <f t="shared" si="3"/>
        <v>0</v>
      </c>
      <c r="AE15" s="528">
        <f t="shared" si="4"/>
        <v>0</v>
      </c>
      <c r="AF15" s="528">
        <f t="shared" si="5"/>
        <v>0</v>
      </c>
      <c r="AG15" s="528">
        <f t="shared" si="6"/>
        <v>0</v>
      </c>
      <c r="AH15" s="528">
        <f t="shared" si="7"/>
        <v>0</v>
      </c>
      <c r="AI15" s="528">
        <f t="shared" si="8"/>
        <v>0</v>
      </c>
      <c r="AJ15" s="631">
        <f t="shared" si="9"/>
        <v>0</v>
      </c>
      <c r="AL15" s="525" t="str">
        <f t="shared" si="10"/>
        <v>HFC-23</v>
      </c>
      <c r="AM15" s="53">
        <v>14800</v>
      </c>
      <c r="AN15" s="526" t="s">
        <v>252</v>
      </c>
      <c r="AO15" s="444">
        <f t="shared" si="35"/>
        <v>0</v>
      </c>
      <c r="AP15" s="423">
        <f t="shared" si="36"/>
        <v>0</v>
      </c>
      <c r="AQ15" s="423">
        <f t="shared" si="37"/>
        <v>0</v>
      </c>
      <c r="AR15" s="423">
        <f t="shared" si="38"/>
        <v>0</v>
      </c>
      <c r="AS15" s="423">
        <f t="shared" si="39"/>
        <v>0</v>
      </c>
      <c r="AT15" s="423">
        <f t="shared" si="40"/>
        <v>0</v>
      </c>
      <c r="AU15" s="423">
        <f t="shared" si="12"/>
        <v>0</v>
      </c>
      <c r="AV15" s="423">
        <f t="shared" si="13"/>
        <v>0</v>
      </c>
      <c r="AW15" s="423">
        <f t="shared" si="14"/>
        <v>0</v>
      </c>
      <c r="AX15" s="452">
        <f t="shared" si="15"/>
        <v>0</v>
      </c>
      <c r="AY15" s="452">
        <f t="shared" si="15"/>
        <v>0</v>
      </c>
      <c r="AZ15" s="424">
        <f t="shared" si="41"/>
        <v>0</v>
      </c>
      <c r="BA15" s="425">
        <f t="shared" si="16"/>
        <v>0</v>
      </c>
      <c r="BB15" s="425">
        <f t="shared" si="17"/>
        <v>0</v>
      </c>
      <c r="BC15" s="425">
        <f t="shared" si="18"/>
        <v>0</v>
      </c>
      <c r="BD15" s="425">
        <f t="shared" si="19"/>
        <v>0</v>
      </c>
      <c r="BE15" s="425">
        <f t="shared" si="20"/>
        <v>0</v>
      </c>
      <c r="BF15" s="425">
        <f t="shared" si="21"/>
        <v>0</v>
      </c>
      <c r="BG15" s="425">
        <f t="shared" si="22"/>
        <v>0</v>
      </c>
      <c r="BH15" s="425">
        <f t="shared" si="23"/>
        <v>0</v>
      </c>
      <c r="BI15" s="425">
        <f t="shared" si="24"/>
        <v>0</v>
      </c>
      <c r="BJ15" s="641">
        <f t="shared" si="25"/>
        <v>0</v>
      </c>
      <c r="BK15" s="527">
        <f t="shared" si="42"/>
        <v>0</v>
      </c>
      <c r="BL15" s="528">
        <f t="shared" si="26"/>
        <v>0</v>
      </c>
      <c r="BM15" s="528">
        <f t="shared" si="27"/>
        <v>0</v>
      </c>
      <c r="BN15" s="528">
        <f t="shared" si="28"/>
        <v>0</v>
      </c>
      <c r="BO15" s="528">
        <f t="shared" si="29"/>
        <v>0</v>
      </c>
      <c r="BP15" s="529">
        <f t="shared" si="43"/>
        <v>0</v>
      </c>
      <c r="BQ15" s="528">
        <f t="shared" si="30"/>
        <v>0</v>
      </c>
      <c r="BR15" s="528">
        <f t="shared" si="31"/>
        <v>0</v>
      </c>
      <c r="BS15" s="528">
        <f t="shared" si="32"/>
        <v>0</v>
      </c>
      <c r="BT15" s="528">
        <f t="shared" si="33"/>
        <v>0</v>
      </c>
      <c r="BU15" s="631">
        <f t="shared" si="33"/>
        <v>0</v>
      </c>
    </row>
    <row r="16" spans="2:73" ht="18" x14ac:dyDescent="0.25">
      <c r="B16" s="525" t="s">
        <v>57</v>
      </c>
      <c r="C16" s="526" t="s">
        <v>40</v>
      </c>
      <c r="D16" s="54"/>
      <c r="E16" s="420"/>
      <c r="F16" s="420"/>
      <c r="G16" s="420"/>
      <c r="H16" s="420"/>
      <c r="I16" s="420"/>
      <c r="J16" s="420"/>
      <c r="K16" s="420"/>
      <c r="L16" s="420"/>
      <c r="M16" s="437"/>
      <c r="N16" s="437"/>
      <c r="O16" s="421"/>
      <c r="P16" s="420"/>
      <c r="Q16" s="420"/>
      <c r="R16" s="420"/>
      <c r="S16" s="420"/>
      <c r="T16" s="420"/>
      <c r="U16" s="420"/>
      <c r="V16" s="420"/>
      <c r="W16" s="420"/>
      <c r="X16" s="437"/>
      <c r="Y16" s="437"/>
      <c r="Z16" s="527">
        <f t="shared" si="34"/>
        <v>0</v>
      </c>
      <c r="AA16" s="528">
        <f t="shared" si="0"/>
        <v>0</v>
      </c>
      <c r="AB16" s="528">
        <f t="shared" si="1"/>
        <v>0</v>
      </c>
      <c r="AC16" s="528">
        <f t="shared" si="2"/>
        <v>0</v>
      </c>
      <c r="AD16" s="528">
        <f t="shared" si="3"/>
        <v>0</v>
      </c>
      <c r="AE16" s="528">
        <f t="shared" si="4"/>
        <v>0</v>
      </c>
      <c r="AF16" s="528">
        <f t="shared" si="5"/>
        <v>0</v>
      </c>
      <c r="AG16" s="528">
        <f t="shared" si="6"/>
        <v>0</v>
      </c>
      <c r="AH16" s="528">
        <f t="shared" si="7"/>
        <v>0</v>
      </c>
      <c r="AI16" s="528">
        <f t="shared" si="8"/>
        <v>0</v>
      </c>
      <c r="AJ16" s="631">
        <f t="shared" si="9"/>
        <v>0</v>
      </c>
      <c r="AL16" s="525" t="str">
        <f t="shared" si="10"/>
        <v>R-404A</v>
      </c>
      <c r="AM16" s="53">
        <v>3921.6</v>
      </c>
      <c r="AN16" s="526" t="s">
        <v>252</v>
      </c>
      <c r="AO16" s="444">
        <f t="shared" si="35"/>
        <v>0</v>
      </c>
      <c r="AP16" s="423">
        <f t="shared" si="36"/>
        <v>0</v>
      </c>
      <c r="AQ16" s="423">
        <f t="shared" si="37"/>
        <v>0</v>
      </c>
      <c r="AR16" s="423">
        <f t="shared" si="38"/>
        <v>0</v>
      </c>
      <c r="AS16" s="423">
        <f t="shared" si="39"/>
        <v>0</v>
      </c>
      <c r="AT16" s="423">
        <f t="shared" si="40"/>
        <v>0</v>
      </c>
      <c r="AU16" s="423">
        <f t="shared" si="12"/>
        <v>0</v>
      </c>
      <c r="AV16" s="423">
        <f t="shared" si="13"/>
        <v>0</v>
      </c>
      <c r="AW16" s="423">
        <f t="shared" si="14"/>
        <v>0</v>
      </c>
      <c r="AX16" s="452">
        <f t="shared" si="15"/>
        <v>0</v>
      </c>
      <c r="AY16" s="452">
        <f t="shared" si="15"/>
        <v>0</v>
      </c>
      <c r="AZ16" s="424">
        <f t="shared" si="41"/>
        <v>0</v>
      </c>
      <c r="BA16" s="425">
        <f t="shared" si="16"/>
        <v>0</v>
      </c>
      <c r="BB16" s="425">
        <f t="shared" si="17"/>
        <v>0</v>
      </c>
      <c r="BC16" s="425">
        <f t="shared" si="18"/>
        <v>0</v>
      </c>
      <c r="BD16" s="425">
        <f t="shared" si="19"/>
        <v>0</v>
      </c>
      <c r="BE16" s="425">
        <f t="shared" si="20"/>
        <v>0</v>
      </c>
      <c r="BF16" s="425">
        <f t="shared" si="21"/>
        <v>0</v>
      </c>
      <c r="BG16" s="425">
        <f t="shared" si="22"/>
        <v>0</v>
      </c>
      <c r="BH16" s="425">
        <f t="shared" si="23"/>
        <v>0</v>
      </c>
      <c r="BI16" s="425">
        <f t="shared" si="24"/>
        <v>0</v>
      </c>
      <c r="BJ16" s="641">
        <f t="shared" si="25"/>
        <v>0</v>
      </c>
      <c r="BK16" s="527">
        <f t="shared" si="42"/>
        <v>0</v>
      </c>
      <c r="BL16" s="528">
        <f t="shared" si="26"/>
        <v>0</v>
      </c>
      <c r="BM16" s="528">
        <f t="shared" si="27"/>
        <v>0</v>
      </c>
      <c r="BN16" s="528">
        <f t="shared" si="28"/>
        <v>0</v>
      </c>
      <c r="BO16" s="528">
        <f t="shared" si="29"/>
        <v>0</v>
      </c>
      <c r="BP16" s="529">
        <f t="shared" si="43"/>
        <v>0</v>
      </c>
      <c r="BQ16" s="528">
        <f t="shared" si="30"/>
        <v>0</v>
      </c>
      <c r="BR16" s="528">
        <f t="shared" si="31"/>
        <v>0</v>
      </c>
      <c r="BS16" s="528">
        <f t="shared" si="32"/>
        <v>0</v>
      </c>
      <c r="BT16" s="528">
        <f t="shared" si="33"/>
        <v>0</v>
      </c>
      <c r="BU16" s="631">
        <f t="shared" si="33"/>
        <v>0</v>
      </c>
    </row>
    <row r="17" spans="2:73" ht="18" x14ac:dyDescent="0.25">
      <c r="B17" s="525" t="s">
        <v>58</v>
      </c>
      <c r="C17" s="526" t="s">
        <v>40</v>
      </c>
      <c r="D17" s="54"/>
      <c r="E17" s="420"/>
      <c r="F17" s="420"/>
      <c r="G17" s="420"/>
      <c r="H17" s="420"/>
      <c r="I17" s="420"/>
      <c r="J17" s="420"/>
      <c r="K17" s="420"/>
      <c r="L17" s="420"/>
      <c r="M17" s="437"/>
      <c r="N17" s="437"/>
      <c r="O17" s="421"/>
      <c r="P17" s="420"/>
      <c r="Q17" s="420"/>
      <c r="R17" s="420"/>
      <c r="S17" s="420"/>
      <c r="T17" s="420"/>
      <c r="U17" s="420"/>
      <c r="V17" s="420"/>
      <c r="W17" s="420"/>
      <c r="X17" s="437"/>
      <c r="Y17" s="437"/>
      <c r="Z17" s="527">
        <f t="shared" si="34"/>
        <v>0</v>
      </c>
      <c r="AA17" s="528">
        <f t="shared" si="0"/>
        <v>0</v>
      </c>
      <c r="AB17" s="528">
        <f t="shared" si="1"/>
        <v>0</v>
      </c>
      <c r="AC17" s="528">
        <f t="shared" si="2"/>
        <v>0</v>
      </c>
      <c r="AD17" s="528">
        <f t="shared" si="3"/>
        <v>0</v>
      </c>
      <c r="AE17" s="528">
        <f t="shared" si="4"/>
        <v>0</v>
      </c>
      <c r="AF17" s="528">
        <f t="shared" si="5"/>
        <v>0</v>
      </c>
      <c r="AG17" s="528">
        <f t="shared" si="6"/>
        <v>0</v>
      </c>
      <c r="AH17" s="528">
        <f t="shared" si="7"/>
        <v>0</v>
      </c>
      <c r="AI17" s="528">
        <f t="shared" si="8"/>
        <v>0</v>
      </c>
      <c r="AJ17" s="631">
        <f t="shared" si="9"/>
        <v>0</v>
      </c>
      <c r="AL17" s="525" t="str">
        <f t="shared" si="10"/>
        <v>R-407A</v>
      </c>
      <c r="AM17" s="53">
        <v>2107</v>
      </c>
      <c r="AN17" s="526" t="s">
        <v>252</v>
      </c>
      <c r="AO17" s="444">
        <f t="shared" si="35"/>
        <v>0</v>
      </c>
      <c r="AP17" s="423">
        <f t="shared" si="36"/>
        <v>0</v>
      </c>
      <c r="AQ17" s="423">
        <f t="shared" si="37"/>
        <v>0</v>
      </c>
      <c r="AR17" s="423">
        <f t="shared" si="38"/>
        <v>0</v>
      </c>
      <c r="AS17" s="423">
        <f t="shared" si="39"/>
        <v>0</v>
      </c>
      <c r="AT17" s="423">
        <f t="shared" si="40"/>
        <v>0</v>
      </c>
      <c r="AU17" s="423">
        <f t="shared" si="12"/>
        <v>0</v>
      </c>
      <c r="AV17" s="423">
        <f t="shared" si="13"/>
        <v>0</v>
      </c>
      <c r="AW17" s="423">
        <f t="shared" si="14"/>
        <v>0</v>
      </c>
      <c r="AX17" s="452">
        <f t="shared" si="15"/>
        <v>0</v>
      </c>
      <c r="AY17" s="452">
        <f t="shared" si="15"/>
        <v>0</v>
      </c>
      <c r="AZ17" s="424">
        <f t="shared" si="41"/>
        <v>0</v>
      </c>
      <c r="BA17" s="425">
        <f t="shared" si="16"/>
        <v>0</v>
      </c>
      <c r="BB17" s="425">
        <f t="shared" si="17"/>
        <v>0</v>
      </c>
      <c r="BC17" s="425">
        <f t="shared" si="18"/>
        <v>0</v>
      </c>
      <c r="BD17" s="425">
        <f t="shared" si="19"/>
        <v>0</v>
      </c>
      <c r="BE17" s="425">
        <f t="shared" si="20"/>
        <v>0</v>
      </c>
      <c r="BF17" s="425">
        <f t="shared" si="21"/>
        <v>0</v>
      </c>
      <c r="BG17" s="425">
        <f t="shared" si="22"/>
        <v>0</v>
      </c>
      <c r="BH17" s="425">
        <f t="shared" si="23"/>
        <v>0</v>
      </c>
      <c r="BI17" s="425">
        <f t="shared" si="24"/>
        <v>0</v>
      </c>
      <c r="BJ17" s="641">
        <f t="shared" si="25"/>
        <v>0</v>
      </c>
      <c r="BK17" s="527">
        <f t="shared" si="42"/>
        <v>0</v>
      </c>
      <c r="BL17" s="528">
        <f t="shared" si="26"/>
        <v>0</v>
      </c>
      <c r="BM17" s="528">
        <f t="shared" si="27"/>
        <v>0</v>
      </c>
      <c r="BN17" s="528">
        <f t="shared" si="28"/>
        <v>0</v>
      </c>
      <c r="BO17" s="528">
        <f t="shared" si="29"/>
        <v>0</v>
      </c>
      <c r="BP17" s="529">
        <f t="shared" si="43"/>
        <v>0</v>
      </c>
      <c r="BQ17" s="528">
        <f t="shared" si="30"/>
        <v>0</v>
      </c>
      <c r="BR17" s="528">
        <f t="shared" si="31"/>
        <v>0</v>
      </c>
      <c r="BS17" s="528">
        <f t="shared" si="32"/>
        <v>0</v>
      </c>
      <c r="BT17" s="528">
        <f t="shared" si="33"/>
        <v>0</v>
      </c>
      <c r="BU17" s="631">
        <f t="shared" si="33"/>
        <v>0</v>
      </c>
    </row>
    <row r="18" spans="2:73" ht="18" x14ac:dyDescent="0.25">
      <c r="B18" s="525" t="s">
        <v>59</v>
      </c>
      <c r="C18" s="526" t="s">
        <v>40</v>
      </c>
      <c r="D18" s="54"/>
      <c r="E18" s="420"/>
      <c r="F18" s="420"/>
      <c r="G18" s="420"/>
      <c r="H18" s="420"/>
      <c r="I18" s="420"/>
      <c r="J18" s="420"/>
      <c r="K18" s="420"/>
      <c r="L18" s="420"/>
      <c r="M18" s="437"/>
      <c r="N18" s="437"/>
      <c r="O18" s="421"/>
      <c r="P18" s="420"/>
      <c r="Q18" s="420"/>
      <c r="R18" s="420"/>
      <c r="S18" s="420"/>
      <c r="T18" s="420"/>
      <c r="U18" s="420"/>
      <c r="V18" s="420"/>
      <c r="W18" s="420"/>
      <c r="X18" s="437"/>
      <c r="Y18" s="437"/>
      <c r="Z18" s="527">
        <f t="shared" si="34"/>
        <v>0</v>
      </c>
      <c r="AA18" s="528">
        <f t="shared" si="0"/>
        <v>0</v>
      </c>
      <c r="AB18" s="528">
        <f t="shared" si="1"/>
        <v>0</v>
      </c>
      <c r="AC18" s="528">
        <f t="shared" si="2"/>
        <v>0</v>
      </c>
      <c r="AD18" s="528">
        <f t="shared" si="3"/>
        <v>0</v>
      </c>
      <c r="AE18" s="528">
        <f t="shared" si="4"/>
        <v>0</v>
      </c>
      <c r="AF18" s="528">
        <f t="shared" si="5"/>
        <v>0</v>
      </c>
      <c r="AG18" s="528">
        <f t="shared" si="6"/>
        <v>0</v>
      </c>
      <c r="AH18" s="528">
        <f t="shared" si="7"/>
        <v>0</v>
      </c>
      <c r="AI18" s="528">
        <f t="shared" si="8"/>
        <v>0</v>
      </c>
      <c r="AJ18" s="631">
        <f t="shared" si="9"/>
        <v>0</v>
      </c>
      <c r="AL18" s="525" t="str">
        <f t="shared" si="10"/>
        <v>R-407C</v>
      </c>
      <c r="AM18" s="53">
        <v>1773.85</v>
      </c>
      <c r="AN18" s="526" t="s">
        <v>252</v>
      </c>
      <c r="AO18" s="444">
        <f t="shared" si="35"/>
        <v>0</v>
      </c>
      <c r="AP18" s="423">
        <f t="shared" si="36"/>
        <v>0</v>
      </c>
      <c r="AQ18" s="423">
        <f t="shared" si="37"/>
        <v>0</v>
      </c>
      <c r="AR18" s="423">
        <f t="shared" si="38"/>
        <v>0</v>
      </c>
      <c r="AS18" s="423">
        <f t="shared" si="39"/>
        <v>0</v>
      </c>
      <c r="AT18" s="423">
        <f t="shared" si="40"/>
        <v>0</v>
      </c>
      <c r="AU18" s="423">
        <f t="shared" si="12"/>
        <v>0</v>
      </c>
      <c r="AV18" s="423">
        <f t="shared" si="13"/>
        <v>0</v>
      </c>
      <c r="AW18" s="423">
        <f t="shared" si="14"/>
        <v>0</v>
      </c>
      <c r="AX18" s="452">
        <f t="shared" si="15"/>
        <v>0</v>
      </c>
      <c r="AY18" s="452">
        <f t="shared" si="15"/>
        <v>0</v>
      </c>
      <c r="AZ18" s="424">
        <f t="shared" si="41"/>
        <v>0</v>
      </c>
      <c r="BA18" s="425">
        <f t="shared" si="16"/>
        <v>0</v>
      </c>
      <c r="BB18" s="425">
        <f t="shared" si="17"/>
        <v>0</v>
      </c>
      <c r="BC18" s="425">
        <f t="shared" si="18"/>
        <v>0</v>
      </c>
      <c r="BD18" s="425">
        <f t="shared" si="19"/>
        <v>0</v>
      </c>
      <c r="BE18" s="425">
        <f t="shared" si="20"/>
        <v>0</v>
      </c>
      <c r="BF18" s="425">
        <f t="shared" si="21"/>
        <v>0</v>
      </c>
      <c r="BG18" s="425">
        <f t="shared" si="22"/>
        <v>0</v>
      </c>
      <c r="BH18" s="425">
        <f t="shared" si="23"/>
        <v>0</v>
      </c>
      <c r="BI18" s="425">
        <f t="shared" si="24"/>
        <v>0</v>
      </c>
      <c r="BJ18" s="641">
        <f t="shared" si="25"/>
        <v>0</v>
      </c>
      <c r="BK18" s="527">
        <f t="shared" si="42"/>
        <v>0</v>
      </c>
      <c r="BL18" s="528">
        <f t="shared" si="26"/>
        <v>0</v>
      </c>
      <c r="BM18" s="528">
        <f t="shared" si="27"/>
        <v>0</v>
      </c>
      <c r="BN18" s="528">
        <f t="shared" si="28"/>
        <v>0</v>
      </c>
      <c r="BO18" s="528">
        <f t="shared" si="29"/>
        <v>0</v>
      </c>
      <c r="BP18" s="529">
        <f t="shared" si="43"/>
        <v>0</v>
      </c>
      <c r="BQ18" s="528">
        <f t="shared" si="30"/>
        <v>0</v>
      </c>
      <c r="BR18" s="528">
        <f t="shared" si="31"/>
        <v>0</v>
      </c>
      <c r="BS18" s="528">
        <f t="shared" si="32"/>
        <v>0</v>
      </c>
      <c r="BT18" s="528">
        <f t="shared" si="33"/>
        <v>0</v>
      </c>
      <c r="BU18" s="631">
        <f t="shared" si="33"/>
        <v>0</v>
      </c>
    </row>
    <row r="19" spans="2:73" ht="18" x14ac:dyDescent="0.25">
      <c r="B19" s="525" t="s">
        <v>135</v>
      </c>
      <c r="C19" s="526" t="s">
        <v>40</v>
      </c>
      <c r="D19" s="54"/>
      <c r="E19" s="420"/>
      <c r="F19" s="420"/>
      <c r="G19" s="420"/>
      <c r="H19" s="420"/>
      <c r="I19" s="420"/>
      <c r="J19" s="420"/>
      <c r="K19" s="420"/>
      <c r="L19" s="420"/>
      <c r="M19" s="437"/>
      <c r="N19" s="437"/>
      <c r="O19" s="421"/>
      <c r="P19" s="420"/>
      <c r="Q19" s="420"/>
      <c r="R19" s="420"/>
      <c r="S19" s="420"/>
      <c r="T19" s="420"/>
      <c r="U19" s="420"/>
      <c r="V19" s="420"/>
      <c r="W19" s="420"/>
      <c r="X19" s="437"/>
      <c r="Y19" s="437"/>
      <c r="Z19" s="527">
        <f t="shared" si="34"/>
        <v>0</v>
      </c>
      <c r="AA19" s="528">
        <f t="shared" si="0"/>
        <v>0</v>
      </c>
      <c r="AB19" s="528">
        <f t="shared" si="1"/>
        <v>0</v>
      </c>
      <c r="AC19" s="528">
        <f t="shared" si="2"/>
        <v>0</v>
      </c>
      <c r="AD19" s="528">
        <f t="shared" si="3"/>
        <v>0</v>
      </c>
      <c r="AE19" s="528">
        <f t="shared" si="4"/>
        <v>0</v>
      </c>
      <c r="AF19" s="528">
        <f t="shared" si="5"/>
        <v>0</v>
      </c>
      <c r="AG19" s="528">
        <f t="shared" si="6"/>
        <v>0</v>
      </c>
      <c r="AH19" s="528">
        <f t="shared" si="7"/>
        <v>0</v>
      </c>
      <c r="AI19" s="528">
        <f t="shared" si="8"/>
        <v>0</v>
      </c>
      <c r="AJ19" s="631">
        <f t="shared" si="9"/>
        <v>0</v>
      </c>
      <c r="AL19" s="525" t="str">
        <f t="shared" si="10"/>
        <v>R-407F</v>
      </c>
      <c r="AM19" s="53">
        <v>1824.5</v>
      </c>
      <c r="AN19" s="526" t="s">
        <v>252</v>
      </c>
      <c r="AO19" s="444">
        <f t="shared" si="35"/>
        <v>0</v>
      </c>
      <c r="AP19" s="423">
        <f t="shared" si="36"/>
        <v>0</v>
      </c>
      <c r="AQ19" s="423">
        <f t="shared" si="37"/>
        <v>0</v>
      </c>
      <c r="AR19" s="423">
        <f t="shared" si="38"/>
        <v>0</v>
      </c>
      <c r="AS19" s="423">
        <f t="shared" si="39"/>
        <v>0</v>
      </c>
      <c r="AT19" s="423">
        <f t="shared" si="40"/>
        <v>0</v>
      </c>
      <c r="AU19" s="423">
        <f t="shared" si="12"/>
        <v>0</v>
      </c>
      <c r="AV19" s="423">
        <f t="shared" si="13"/>
        <v>0</v>
      </c>
      <c r="AW19" s="423">
        <f t="shared" si="14"/>
        <v>0</v>
      </c>
      <c r="AX19" s="452">
        <f t="shared" si="15"/>
        <v>0</v>
      </c>
      <c r="AY19" s="452">
        <f t="shared" si="15"/>
        <v>0</v>
      </c>
      <c r="AZ19" s="424">
        <f t="shared" si="41"/>
        <v>0</v>
      </c>
      <c r="BA19" s="425">
        <f t="shared" si="16"/>
        <v>0</v>
      </c>
      <c r="BB19" s="425">
        <f t="shared" si="17"/>
        <v>0</v>
      </c>
      <c r="BC19" s="425">
        <f t="shared" si="18"/>
        <v>0</v>
      </c>
      <c r="BD19" s="425">
        <f t="shared" si="19"/>
        <v>0</v>
      </c>
      <c r="BE19" s="425">
        <f t="shared" si="20"/>
        <v>0</v>
      </c>
      <c r="BF19" s="425">
        <f t="shared" si="21"/>
        <v>0</v>
      </c>
      <c r="BG19" s="425">
        <f t="shared" si="22"/>
        <v>0</v>
      </c>
      <c r="BH19" s="425">
        <f t="shared" si="23"/>
        <v>0</v>
      </c>
      <c r="BI19" s="425">
        <f t="shared" si="24"/>
        <v>0</v>
      </c>
      <c r="BJ19" s="641">
        <f t="shared" si="25"/>
        <v>0</v>
      </c>
      <c r="BK19" s="527">
        <f t="shared" si="42"/>
        <v>0</v>
      </c>
      <c r="BL19" s="528">
        <f t="shared" si="26"/>
        <v>0</v>
      </c>
      <c r="BM19" s="528">
        <f t="shared" si="27"/>
        <v>0</v>
      </c>
      <c r="BN19" s="528">
        <f t="shared" si="28"/>
        <v>0</v>
      </c>
      <c r="BO19" s="528">
        <f t="shared" si="29"/>
        <v>0</v>
      </c>
      <c r="BP19" s="529">
        <f t="shared" si="43"/>
        <v>0</v>
      </c>
      <c r="BQ19" s="528">
        <f t="shared" si="30"/>
        <v>0</v>
      </c>
      <c r="BR19" s="528">
        <f t="shared" si="31"/>
        <v>0</v>
      </c>
      <c r="BS19" s="528">
        <f t="shared" si="32"/>
        <v>0</v>
      </c>
      <c r="BT19" s="528">
        <f t="shared" si="33"/>
        <v>0</v>
      </c>
      <c r="BU19" s="631">
        <f t="shared" si="33"/>
        <v>0</v>
      </c>
    </row>
    <row r="20" spans="2:73" ht="18" x14ac:dyDescent="0.25">
      <c r="B20" s="525" t="s">
        <v>60</v>
      </c>
      <c r="C20" s="526" t="s">
        <v>40</v>
      </c>
      <c r="D20" s="54"/>
      <c r="E20" s="420"/>
      <c r="F20" s="420"/>
      <c r="G20" s="420"/>
      <c r="H20" s="420"/>
      <c r="I20" s="420"/>
      <c r="J20" s="420"/>
      <c r="K20" s="420"/>
      <c r="L20" s="420"/>
      <c r="M20" s="437"/>
      <c r="N20" s="437"/>
      <c r="O20" s="421"/>
      <c r="P20" s="420"/>
      <c r="Q20" s="420"/>
      <c r="R20" s="420"/>
      <c r="S20" s="420"/>
      <c r="T20" s="420"/>
      <c r="U20" s="420"/>
      <c r="V20" s="420"/>
      <c r="W20" s="420"/>
      <c r="X20" s="437"/>
      <c r="Y20" s="437"/>
      <c r="Z20" s="527">
        <f t="shared" si="34"/>
        <v>0</v>
      </c>
      <c r="AA20" s="528">
        <f t="shared" si="0"/>
        <v>0</v>
      </c>
      <c r="AB20" s="528">
        <f t="shared" si="1"/>
        <v>0</v>
      </c>
      <c r="AC20" s="528">
        <f t="shared" si="2"/>
        <v>0</v>
      </c>
      <c r="AD20" s="528">
        <f t="shared" si="3"/>
        <v>0</v>
      </c>
      <c r="AE20" s="528">
        <f t="shared" si="4"/>
        <v>0</v>
      </c>
      <c r="AF20" s="528">
        <f t="shared" si="5"/>
        <v>0</v>
      </c>
      <c r="AG20" s="528">
        <f t="shared" si="6"/>
        <v>0</v>
      </c>
      <c r="AH20" s="528">
        <f t="shared" si="7"/>
        <v>0</v>
      </c>
      <c r="AI20" s="528">
        <f t="shared" si="8"/>
        <v>0</v>
      </c>
      <c r="AJ20" s="631">
        <f t="shared" si="9"/>
        <v>0</v>
      </c>
      <c r="AL20" s="525" t="str">
        <f t="shared" si="10"/>
        <v>R-410A</v>
      </c>
      <c r="AM20" s="53">
        <v>2087.5</v>
      </c>
      <c r="AN20" s="526" t="s">
        <v>252</v>
      </c>
      <c r="AO20" s="444">
        <f t="shared" si="35"/>
        <v>0</v>
      </c>
      <c r="AP20" s="423">
        <f t="shared" si="36"/>
        <v>0</v>
      </c>
      <c r="AQ20" s="423">
        <f t="shared" si="37"/>
        <v>0</v>
      </c>
      <c r="AR20" s="423">
        <f t="shared" si="38"/>
        <v>0</v>
      </c>
      <c r="AS20" s="423">
        <f t="shared" si="39"/>
        <v>0</v>
      </c>
      <c r="AT20" s="423">
        <f t="shared" si="40"/>
        <v>0</v>
      </c>
      <c r="AU20" s="423">
        <f t="shared" si="12"/>
        <v>0</v>
      </c>
      <c r="AV20" s="423">
        <f t="shared" si="13"/>
        <v>0</v>
      </c>
      <c r="AW20" s="423">
        <f t="shared" si="14"/>
        <v>0</v>
      </c>
      <c r="AX20" s="452">
        <f t="shared" si="15"/>
        <v>0</v>
      </c>
      <c r="AY20" s="452">
        <f t="shared" si="15"/>
        <v>0</v>
      </c>
      <c r="AZ20" s="424">
        <f t="shared" si="41"/>
        <v>0</v>
      </c>
      <c r="BA20" s="425">
        <f t="shared" si="16"/>
        <v>0</v>
      </c>
      <c r="BB20" s="425">
        <f t="shared" si="17"/>
        <v>0</v>
      </c>
      <c r="BC20" s="425">
        <f t="shared" si="18"/>
        <v>0</v>
      </c>
      <c r="BD20" s="425">
        <f t="shared" si="19"/>
        <v>0</v>
      </c>
      <c r="BE20" s="425">
        <f t="shared" si="20"/>
        <v>0</v>
      </c>
      <c r="BF20" s="425">
        <f t="shared" si="21"/>
        <v>0</v>
      </c>
      <c r="BG20" s="425">
        <f t="shared" si="22"/>
        <v>0</v>
      </c>
      <c r="BH20" s="425">
        <f t="shared" si="23"/>
        <v>0</v>
      </c>
      <c r="BI20" s="425">
        <f t="shared" si="24"/>
        <v>0</v>
      </c>
      <c r="BJ20" s="641">
        <f t="shared" si="25"/>
        <v>0</v>
      </c>
      <c r="BK20" s="527">
        <f t="shared" si="42"/>
        <v>0</v>
      </c>
      <c r="BL20" s="528">
        <f t="shared" si="26"/>
        <v>0</v>
      </c>
      <c r="BM20" s="528">
        <f t="shared" si="27"/>
        <v>0</v>
      </c>
      <c r="BN20" s="528">
        <f t="shared" si="28"/>
        <v>0</v>
      </c>
      <c r="BO20" s="528">
        <f t="shared" si="29"/>
        <v>0</v>
      </c>
      <c r="BP20" s="529">
        <f t="shared" si="43"/>
        <v>0</v>
      </c>
      <c r="BQ20" s="528">
        <f t="shared" si="30"/>
        <v>0</v>
      </c>
      <c r="BR20" s="528">
        <f t="shared" si="31"/>
        <v>0</v>
      </c>
      <c r="BS20" s="528">
        <f t="shared" si="32"/>
        <v>0</v>
      </c>
      <c r="BT20" s="528">
        <f t="shared" si="33"/>
        <v>0</v>
      </c>
      <c r="BU20" s="631">
        <f t="shared" si="33"/>
        <v>0</v>
      </c>
    </row>
    <row r="21" spans="2:73" ht="18" x14ac:dyDescent="0.25">
      <c r="B21" s="525" t="s">
        <v>198</v>
      </c>
      <c r="C21" s="526" t="s">
        <v>40</v>
      </c>
      <c r="D21" s="54"/>
      <c r="E21" s="420"/>
      <c r="F21" s="420"/>
      <c r="G21" s="420"/>
      <c r="H21" s="420"/>
      <c r="I21" s="420"/>
      <c r="J21" s="420"/>
      <c r="K21" s="420"/>
      <c r="L21" s="420"/>
      <c r="M21" s="437"/>
      <c r="N21" s="437"/>
      <c r="O21" s="421"/>
      <c r="P21" s="420"/>
      <c r="Q21" s="420"/>
      <c r="R21" s="420"/>
      <c r="S21" s="420"/>
      <c r="T21" s="420"/>
      <c r="U21" s="420"/>
      <c r="V21" s="420"/>
      <c r="W21" s="420"/>
      <c r="X21" s="437"/>
      <c r="Y21" s="437"/>
      <c r="Z21" s="527">
        <f t="shared" si="34"/>
        <v>0</v>
      </c>
      <c r="AA21" s="528">
        <f t="shared" si="0"/>
        <v>0</v>
      </c>
      <c r="AB21" s="528">
        <f t="shared" si="1"/>
        <v>0</v>
      </c>
      <c r="AC21" s="528">
        <f t="shared" si="2"/>
        <v>0</v>
      </c>
      <c r="AD21" s="528">
        <f t="shared" si="3"/>
        <v>0</v>
      </c>
      <c r="AE21" s="528">
        <f t="shared" si="4"/>
        <v>0</v>
      </c>
      <c r="AF21" s="528">
        <f t="shared" si="5"/>
        <v>0</v>
      </c>
      <c r="AG21" s="528">
        <f t="shared" si="6"/>
        <v>0</v>
      </c>
      <c r="AH21" s="528">
        <f t="shared" si="7"/>
        <v>0</v>
      </c>
      <c r="AI21" s="528">
        <f t="shared" si="8"/>
        <v>0</v>
      </c>
      <c r="AJ21" s="631">
        <f t="shared" si="9"/>
        <v>0</v>
      </c>
      <c r="AL21" s="525" t="str">
        <f t="shared" si="10"/>
        <v>R-410B</v>
      </c>
      <c r="AM21" s="53">
        <v>2228.75</v>
      </c>
      <c r="AN21" s="526" t="s">
        <v>252</v>
      </c>
      <c r="AO21" s="444">
        <f t="shared" si="35"/>
        <v>0</v>
      </c>
      <c r="AP21" s="423">
        <f t="shared" si="36"/>
        <v>0</v>
      </c>
      <c r="AQ21" s="423">
        <f t="shared" si="37"/>
        <v>0</v>
      </c>
      <c r="AR21" s="423">
        <f t="shared" si="38"/>
        <v>0</v>
      </c>
      <c r="AS21" s="423">
        <f t="shared" si="39"/>
        <v>0</v>
      </c>
      <c r="AT21" s="423">
        <f t="shared" si="40"/>
        <v>0</v>
      </c>
      <c r="AU21" s="423">
        <f t="shared" si="12"/>
        <v>0</v>
      </c>
      <c r="AV21" s="423">
        <f t="shared" si="13"/>
        <v>0</v>
      </c>
      <c r="AW21" s="423">
        <f t="shared" si="14"/>
        <v>0</v>
      </c>
      <c r="AX21" s="452">
        <f t="shared" si="15"/>
        <v>0</v>
      </c>
      <c r="AY21" s="452">
        <f t="shared" si="15"/>
        <v>0</v>
      </c>
      <c r="AZ21" s="424">
        <f t="shared" si="41"/>
        <v>0</v>
      </c>
      <c r="BA21" s="425">
        <f t="shared" si="16"/>
        <v>0</v>
      </c>
      <c r="BB21" s="425">
        <f t="shared" si="17"/>
        <v>0</v>
      </c>
      <c r="BC21" s="425">
        <f t="shared" si="18"/>
        <v>0</v>
      </c>
      <c r="BD21" s="425">
        <f t="shared" si="19"/>
        <v>0</v>
      </c>
      <c r="BE21" s="425">
        <f t="shared" si="20"/>
        <v>0</v>
      </c>
      <c r="BF21" s="425">
        <f t="shared" si="21"/>
        <v>0</v>
      </c>
      <c r="BG21" s="425">
        <f t="shared" si="22"/>
        <v>0</v>
      </c>
      <c r="BH21" s="425">
        <f t="shared" si="23"/>
        <v>0</v>
      </c>
      <c r="BI21" s="425">
        <f t="shared" si="24"/>
        <v>0</v>
      </c>
      <c r="BJ21" s="641">
        <f t="shared" si="25"/>
        <v>0</v>
      </c>
      <c r="BK21" s="527">
        <f t="shared" si="42"/>
        <v>0</v>
      </c>
      <c r="BL21" s="528">
        <f t="shared" si="26"/>
        <v>0</v>
      </c>
      <c r="BM21" s="528">
        <f t="shared" si="27"/>
        <v>0</v>
      </c>
      <c r="BN21" s="528">
        <f t="shared" si="28"/>
        <v>0</v>
      </c>
      <c r="BO21" s="528">
        <f t="shared" si="29"/>
        <v>0</v>
      </c>
      <c r="BP21" s="529">
        <f t="shared" si="43"/>
        <v>0</v>
      </c>
      <c r="BQ21" s="528">
        <f t="shared" si="30"/>
        <v>0</v>
      </c>
      <c r="BR21" s="528">
        <f t="shared" si="31"/>
        <v>0</v>
      </c>
      <c r="BS21" s="528">
        <f t="shared" si="32"/>
        <v>0</v>
      </c>
      <c r="BT21" s="528">
        <f t="shared" si="33"/>
        <v>0</v>
      </c>
      <c r="BU21" s="631">
        <f t="shared" si="33"/>
        <v>0</v>
      </c>
    </row>
    <row r="22" spans="2:73" ht="18" x14ac:dyDescent="0.25">
      <c r="B22" s="525" t="s">
        <v>197</v>
      </c>
      <c r="C22" s="526" t="s">
        <v>40</v>
      </c>
      <c r="D22" s="54"/>
      <c r="E22" s="420"/>
      <c r="F22" s="420"/>
      <c r="G22" s="420"/>
      <c r="H22" s="420"/>
      <c r="I22" s="420"/>
      <c r="J22" s="420"/>
      <c r="K22" s="420"/>
      <c r="L22" s="420"/>
      <c r="M22" s="437"/>
      <c r="N22" s="437"/>
      <c r="O22" s="421"/>
      <c r="P22" s="420"/>
      <c r="Q22" s="420"/>
      <c r="R22" s="420"/>
      <c r="S22" s="420"/>
      <c r="T22" s="420"/>
      <c r="U22" s="420"/>
      <c r="V22" s="420"/>
      <c r="W22" s="420"/>
      <c r="X22" s="437"/>
      <c r="Y22" s="437"/>
      <c r="Z22" s="527">
        <f t="shared" si="34"/>
        <v>0</v>
      </c>
      <c r="AA22" s="528">
        <f t="shared" si="0"/>
        <v>0</v>
      </c>
      <c r="AB22" s="528">
        <f t="shared" si="1"/>
        <v>0</v>
      </c>
      <c r="AC22" s="528">
        <f t="shared" si="2"/>
        <v>0</v>
      </c>
      <c r="AD22" s="528">
        <f t="shared" si="3"/>
        <v>0</v>
      </c>
      <c r="AE22" s="528">
        <f t="shared" si="4"/>
        <v>0</v>
      </c>
      <c r="AF22" s="528">
        <f t="shared" si="5"/>
        <v>0</v>
      </c>
      <c r="AG22" s="528">
        <f t="shared" si="6"/>
        <v>0</v>
      </c>
      <c r="AH22" s="528">
        <f t="shared" si="7"/>
        <v>0</v>
      </c>
      <c r="AI22" s="528">
        <f t="shared" si="8"/>
        <v>0</v>
      </c>
      <c r="AJ22" s="631">
        <f t="shared" si="9"/>
        <v>0</v>
      </c>
      <c r="AL22" s="525" t="str">
        <f t="shared" si="10"/>
        <v>R-417A</v>
      </c>
      <c r="AM22" s="53">
        <v>2346</v>
      </c>
      <c r="AN22" s="526" t="s">
        <v>252</v>
      </c>
      <c r="AO22" s="444">
        <f t="shared" si="35"/>
        <v>0</v>
      </c>
      <c r="AP22" s="423">
        <f t="shared" si="36"/>
        <v>0</v>
      </c>
      <c r="AQ22" s="423">
        <f t="shared" si="37"/>
        <v>0</v>
      </c>
      <c r="AR22" s="423">
        <f t="shared" si="38"/>
        <v>0</v>
      </c>
      <c r="AS22" s="423">
        <f t="shared" si="39"/>
        <v>0</v>
      </c>
      <c r="AT22" s="423">
        <f t="shared" si="40"/>
        <v>0</v>
      </c>
      <c r="AU22" s="423">
        <f t="shared" si="12"/>
        <v>0</v>
      </c>
      <c r="AV22" s="423">
        <f t="shared" si="13"/>
        <v>0</v>
      </c>
      <c r="AW22" s="423">
        <f t="shared" si="14"/>
        <v>0</v>
      </c>
      <c r="AX22" s="452">
        <f t="shared" si="15"/>
        <v>0</v>
      </c>
      <c r="AY22" s="452">
        <f t="shared" si="15"/>
        <v>0</v>
      </c>
      <c r="AZ22" s="424">
        <f t="shared" si="41"/>
        <v>0</v>
      </c>
      <c r="BA22" s="425">
        <f t="shared" si="16"/>
        <v>0</v>
      </c>
      <c r="BB22" s="425">
        <f t="shared" si="17"/>
        <v>0</v>
      </c>
      <c r="BC22" s="425">
        <f t="shared" si="18"/>
        <v>0</v>
      </c>
      <c r="BD22" s="425">
        <f t="shared" si="19"/>
        <v>0</v>
      </c>
      <c r="BE22" s="425">
        <f t="shared" si="20"/>
        <v>0</v>
      </c>
      <c r="BF22" s="425">
        <f t="shared" si="21"/>
        <v>0</v>
      </c>
      <c r="BG22" s="425">
        <f t="shared" si="22"/>
        <v>0</v>
      </c>
      <c r="BH22" s="425">
        <f t="shared" si="23"/>
        <v>0</v>
      </c>
      <c r="BI22" s="425">
        <f t="shared" si="24"/>
        <v>0</v>
      </c>
      <c r="BJ22" s="641">
        <f t="shared" si="25"/>
        <v>0</v>
      </c>
      <c r="BK22" s="527">
        <f t="shared" si="42"/>
        <v>0</v>
      </c>
      <c r="BL22" s="528">
        <f t="shared" si="26"/>
        <v>0</v>
      </c>
      <c r="BM22" s="528">
        <f t="shared" si="27"/>
        <v>0</v>
      </c>
      <c r="BN22" s="528">
        <f t="shared" si="28"/>
        <v>0</v>
      </c>
      <c r="BO22" s="528">
        <f t="shared" si="29"/>
        <v>0</v>
      </c>
      <c r="BP22" s="529">
        <f t="shared" si="43"/>
        <v>0</v>
      </c>
      <c r="BQ22" s="528">
        <f t="shared" si="30"/>
        <v>0</v>
      </c>
      <c r="BR22" s="528">
        <f t="shared" si="31"/>
        <v>0</v>
      </c>
      <c r="BS22" s="528">
        <f t="shared" si="32"/>
        <v>0</v>
      </c>
      <c r="BT22" s="528">
        <f t="shared" si="33"/>
        <v>0</v>
      </c>
      <c r="BU22" s="631">
        <f t="shared" si="33"/>
        <v>0</v>
      </c>
    </row>
    <row r="23" spans="2:73" ht="18" x14ac:dyDescent="0.25">
      <c r="B23" s="525" t="s">
        <v>199</v>
      </c>
      <c r="C23" s="526" t="s">
        <v>40</v>
      </c>
      <c r="D23" s="54"/>
      <c r="E23" s="420"/>
      <c r="F23" s="420"/>
      <c r="G23" s="420"/>
      <c r="H23" s="420"/>
      <c r="I23" s="420"/>
      <c r="J23" s="420"/>
      <c r="K23" s="420"/>
      <c r="L23" s="420"/>
      <c r="M23" s="437"/>
      <c r="N23" s="437"/>
      <c r="O23" s="421"/>
      <c r="P23" s="420"/>
      <c r="Q23" s="420"/>
      <c r="R23" s="420"/>
      <c r="S23" s="420"/>
      <c r="T23" s="420"/>
      <c r="U23" s="420"/>
      <c r="V23" s="420"/>
      <c r="W23" s="420"/>
      <c r="X23" s="437"/>
      <c r="Y23" s="437"/>
      <c r="Z23" s="527">
        <f t="shared" si="34"/>
        <v>0</v>
      </c>
      <c r="AA23" s="528">
        <f t="shared" si="0"/>
        <v>0</v>
      </c>
      <c r="AB23" s="528">
        <f t="shared" si="1"/>
        <v>0</v>
      </c>
      <c r="AC23" s="528">
        <f t="shared" si="2"/>
        <v>0</v>
      </c>
      <c r="AD23" s="528">
        <f t="shared" si="3"/>
        <v>0</v>
      </c>
      <c r="AE23" s="528">
        <f t="shared" si="4"/>
        <v>0</v>
      </c>
      <c r="AF23" s="528">
        <f t="shared" si="5"/>
        <v>0</v>
      </c>
      <c r="AG23" s="528">
        <f t="shared" si="6"/>
        <v>0</v>
      </c>
      <c r="AH23" s="528">
        <f t="shared" si="7"/>
        <v>0</v>
      </c>
      <c r="AI23" s="528">
        <f t="shared" si="8"/>
        <v>0</v>
      </c>
      <c r="AJ23" s="631">
        <f t="shared" si="9"/>
        <v>0</v>
      </c>
      <c r="AL23" s="525" t="str">
        <f t="shared" si="10"/>
        <v>R-422A</v>
      </c>
      <c r="AM23" s="53">
        <v>3142.95</v>
      </c>
      <c r="AN23" s="526" t="s">
        <v>252</v>
      </c>
      <c r="AO23" s="444">
        <f t="shared" si="35"/>
        <v>0</v>
      </c>
      <c r="AP23" s="423">
        <f t="shared" si="36"/>
        <v>0</v>
      </c>
      <c r="AQ23" s="423">
        <f t="shared" si="37"/>
        <v>0</v>
      </c>
      <c r="AR23" s="423">
        <f t="shared" si="38"/>
        <v>0</v>
      </c>
      <c r="AS23" s="423">
        <f t="shared" si="39"/>
        <v>0</v>
      </c>
      <c r="AT23" s="423">
        <f t="shared" si="40"/>
        <v>0</v>
      </c>
      <c r="AU23" s="423">
        <f t="shared" si="12"/>
        <v>0</v>
      </c>
      <c r="AV23" s="423">
        <f t="shared" si="13"/>
        <v>0</v>
      </c>
      <c r="AW23" s="423">
        <f t="shared" si="14"/>
        <v>0</v>
      </c>
      <c r="AX23" s="452">
        <f t="shared" si="15"/>
        <v>0</v>
      </c>
      <c r="AY23" s="452">
        <f t="shared" si="15"/>
        <v>0</v>
      </c>
      <c r="AZ23" s="424">
        <f t="shared" si="41"/>
        <v>0</v>
      </c>
      <c r="BA23" s="425">
        <f t="shared" si="16"/>
        <v>0</v>
      </c>
      <c r="BB23" s="425">
        <f t="shared" si="17"/>
        <v>0</v>
      </c>
      <c r="BC23" s="425">
        <f t="shared" si="18"/>
        <v>0</v>
      </c>
      <c r="BD23" s="425">
        <f t="shared" si="19"/>
        <v>0</v>
      </c>
      <c r="BE23" s="425">
        <f t="shared" si="20"/>
        <v>0</v>
      </c>
      <c r="BF23" s="425">
        <f t="shared" si="21"/>
        <v>0</v>
      </c>
      <c r="BG23" s="425">
        <f t="shared" si="22"/>
        <v>0</v>
      </c>
      <c r="BH23" s="425">
        <f t="shared" si="23"/>
        <v>0</v>
      </c>
      <c r="BI23" s="425">
        <f t="shared" si="24"/>
        <v>0</v>
      </c>
      <c r="BJ23" s="641">
        <f t="shared" si="25"/>
        <v>0</v>
      </c>
      <c r="BK23" s="527">
        <f t="shared" si="42"/>
        <v>0</v>
      </c>
      <c r="BL23" s="528">
        <f t="shared" si="26"/>
        <v>0</v>
      </c>
      <c r="BM23" s="528">
        <f t="shared" si="27"/>
        <v>0</v>
      </c>
      <c r="BN23" s="528">
        <f t="shared" si="28"/>
        <v>0</v>
      </c>
      <c r="BO23" s="528">
        <f t="shared" si="29"/>
        <v>0</v>
      </c>
      <c r="BP23" s="529">
        <f t="shared" si="43"/>
        <v>0</v>
      </c>
      <c r="BQ23" s="528">
        <f t="shared" si="30"/>
        <v>0</v>
      </c>
      <c r="BR23" s="528">
        <f t="shared" si="31"/>
        <v>0</v>
      </c>
      <c r="BS23" s="528">
        <f t="shared" si="32"/>
        <v>0</v>
      </c>
      <c r="BT23" s="528">
        <f t="shared" si="33"/>
        <v>0</v>
      </c>
      <c r="BU23" s="631">
        <f t="shared" si="33"/>
        <v>0</v>
      </c>
    </row>
    <row r="24" spans="2:73" ht="18" x14ac:dyDescent="0.25">
      <c r="B24" s="525" t="s">
        <v>136</v>
      </c>
      <c r="C24" s="526" t="s">
        <v>40</v>
      </c>
      <c r="D24" s="54"/>
      <c r="E24" s="420"/>
      <c r="F24" s="420"/>
      <c r="G24" s="420"/>
      <c r="H24" s="420"/>
      <c r="I24" s="420"/>
      <c r="J24" s="420"/>
      <c r="K24" s="420"/>
      <c r="L24" s="420"/>
      <c r="M24" s="437"/>
      <c r="N24" s="437"/>
      <c r="O24" s="421"/>
      <c r="P24" s="420"/>
      <c r="Q24" s="420"/>
      <c r="R24" s="420"/>
      <c r="S24" s="420"/>
      <c r="T24" s="420"/>
      <c r="U24" s="420"/>
      <c r="V24" s="420"/>
      <c r="W24" s="420"/>
      <c r="X24" s="437"/>
      <c r="Y24" s="437"/>
      <c r="Z24" s="527">
        <f t="shared" si="34"/>
        <v>0</v>
      </c>
      <c r="AA24" s="528">
        <f t="shared" si="0"/>
        <v>0</v>
      </c>
      <c r="AB24" s="528">
        <f t="shared" si="1"/>
        <v>0</v>
      </c>
      <c r="AC24" s="528">
        <f t="shared" si="2"/>
        <v>0</v>
      </c>
      <c r="AD24" s="528">
        <f t="shared" si="3"/>
        <v>0</v>
      </c>
      <c r="AE24" s="528">
        <f t="shared" si="4"/>
        <v>0</v>
      </c>
      <c r="AF24" s="528">
        <f t="shared" si="5"/>
        <v>0</v>
      </c>
      <c r="AG24" s="528">
        <f t="shared" si="6"/>
        <v>0</v>
      </c>
      <c r="AH24" s="528">
        <f t="shared" si="7"/>
        <v>0</v>
      </c>
      <c r="AI24" s="528">
        <f t="shared" si="8"/>
        <v>0</v>
      </c>
      <c r="AJ24" s="631">
        <f t="shared" si="9"/>
        <v>0</v>
      </c>
      <c r="AL24" s="525" t="str">
        <f t="shared" si="10"/>
        <v>R-422D</v>
      </c>
      <c r="AM24" s="53">
        <v>2728.95</v>
      </c>
      <c r="AN24" s="526" t="s">
        <v>252</v>
      </c>
      <c r="AO24" s="444">
        <f t="shared" si="35"/>
        <v>0</v>
      </c>
      <c r="AP24" s="423">
        <f t="shared" si="36"/>
        <v>0</v>
      </c>
      <c r="AQ24" s="423">
        <f t="shared" si="37"/>
        <v>0</v>
      </c>
      <c r="AR24" s="423">
        <f t="shared" si="38"/>
        <v>0</v>
      </c>
      <c r="AS24" s="423">
        <f t="shared" si="39"/>
        <v>0</v>
      </c>
      <c r="AT24" s="423">
        <f t="shared" si="40"/>
        <v>0</v>
      </c>
      <c r="AU24" s="423">
        <f t="shared" si="12"/>
        <v>0</v>
      </c>
      <c r="AV24" s="423">
        <f t="shared" si="13"/>
        <v>0</v>
      </c>
      <c r="AW24" s="423">
        <f t="shared" si="14"/>
        <v>0</v>
      </c>
      <c r="AX24" s="452">
        <f t="shared" si="15"/>
        <v>0</v>
      </c>
      <c r="AY24" s="452">
        <f t="shared" si="15"/>
        <v>0</v>
      </c>
      <c r="AZ24" s="424">
        <f t="shared" si="41"/>
        <v>0</v>
      </c>
      <c r="BA24" s="425">
        <f t="shared" si="16"/>
        <v>0</v>
      </c>
      <c r="BB24" s="425">
        <f t="shared" si="17"/>
        <v>0</v>
      </c>
      <c r="BC24" s="425">
        <f t="shared" si="18"/>
        <v>0</v>
      </c>
      <c r="BD24" s="425">
        <f t="shared" si="19"/>
        <v>0</v>
      </c>
      <c r="BE24" s="425">
        <f t="shared" si="20"/>
        <v>0</v>
      </c>
      <c r="BF24" s="425">
        <f t="shared" si="21"/>
        <v>0</v>
      </c>
      <c r="BG24" s="425">
        <f t="shared" si="22"/>
        <v>0</v>
      </c>
      <c r="BH24" s="425">
        <f t="shared" si="23"/>
        <v>0</v>
      </c>
      <c r="BI24" s="425">
        <f t="shared" si="24"/>
        <v>0</v>
      </c>
      <c r="BJ24" s="641">
        <f t="shared" si="25"/>
        <v>0</v>
      </c>
      <c r="BK24" s="527">
        <f t="shared" si="42"/>
        <v>0</v>
      </c>
      <c r="BL24" s="528">
        <f t="shared" si="26"/>
        <v>0</v>
      </c>
      <c r="BM24" s="528">
        <f t="shared" si="27"/>
        <v>0</v>
      </c>
      <c r="BN24" s="528">
        <f t="shared" si="28"/>
        <v>0</v>
      </c>
      <c r="BO24" s="528">
        <f t="shared" si="29"/>
        <v>0</v>
      </c>
      <c r="BP24" s="529">
        <f t="shared" si="43"/>
        <v>0</v>
      </c>
      <c r="BQ24" s="528">
        <f t="shared" si="30"/>
        <v>0</v>
      </c>
      <c r="BR24" s="528">
        <f t="shared" si="31"/>
        <v>0</v>
      </c>
      <c r="BS24" s="528">
        <f t="shared" si="32"/>
        <v>0</v>
      </c>
      <c r="BT24" s="528">
        <f t="shared" si="33"/>
        <v>0</v>
      </c>
      <c r="BU24" s="631">
        <f t="shared" si="33"/>
        <v>0</v>
      </c>
    </row>
    <row r="25" spans="2:73" ht="18" x14ac:dyDescent="0.25">
      <c r="B25" s="525" t="s">
        <v>200</v>
      </c>
      <c r="C25" s="526" t="s">
        <v>40</v>
      </c>
      <c r="D25" s="54"/>
      <c r="E25" s="420"/>
      <c r="F25" s="420"/>
      <c r="G25" s="420"/>
      <c r="H25" s="420"/>
      <c r="I25" s="420"/>
      <c r="J25" s="420"/>
      <c r="K25" s="420"/>
      <c r="L25" s="420"/>
      <c r="M25" s="437"/>
      <c r="N25" s="437"/>
      <c r="O25" s="421"/>
      <c r="P25" s="420"/>
      <c r="Q25" s="420"/>
      <c r="R25" s="420"/>
      <c r="S25" s="420"/>
      <c r="T25" s="420"/>
      <c r="U25" s="420"/>
      <c r="V25" s="420"/>
      <c r="W25" s="420"/>
      <c r="X25" s="437"/>
      <c r="Y25" s="437"/>
      <c r="Z25" s="527">
        <f t="shared" si="34"/>
        <v>0</v>
      </c>
      <c r="AA25" s="528">
        <f t="shared" si="0"/>
        <v>0</v>
      </c>
      <c r="AB25" s="528">
        <f t="shared" si="1"/>
        <v>0</v>
      </c>
      <c r="AC25" s="528">
        <f t="shared" si="2"/>
        <v>0</v>
      </c>
      <c r="AD25" s="528">
        <f t="shared" si="3"/>
        <v>0</v>
      </c>
      <c r="AE25" s="528">
        <f t="shared" si="4"/>
        <v>0</v>
      </c>
      <c r="AF25" s="528">
        <f t="shared" si="5"/>
        <v>0</v>
      </c>
      <c r="AG25" s="528">
        <f t="shared" si="6"/>
        <v>0</v>
      </c>
      <c r="AH25" s="528">
        <f t="shared" si="7"/>
        <v>0</v>
      </c>
      <c r="AI25" s="528">
        <f t="shared" si="8"/>
        <v>0</v>
      </c>
      <c r="AJ25" s="631">
        <f t="shared" si="9"/>
        <v>0</v>
      </c>
      <c r="AL25" s="525" t="str">
        <f t="shared" si="10"/>
        <v>R-427A</v>
      </c>
      <c r="AM25" s="53">
        <v>2138.25</v>
      </c>
      <c r="AN25" s="526" t="s">
        <v>252</v>
      </c>
      <c r="AO25" s="444">
        <f t="shared" si="35"/>
        <v>0</v>
      </c>
      <c r="AP25" s="423">
        <f t="shared" si="36"/>
        <v>0</v>
      </c>
      <c r="AQ25" s="423">
        <f t="shared" si="37"/>
        <v>0</v>
      </c>
      <c r="AR25" s="423">
        <f t="shared" si="38"/>
        <v>0</v>
      </c>
      <c r="AS25" s="423">
        <f t="shared" si="39"/>
        <v>0</v>
      </c>
      <c r="AT25" s="423">
        <f t="shared" si="40"/>
        <v>0</v>
      </c>
      <c r="AU25" s="423">
        <f t="shared" si="12"/>
        <v>0</v>
      </c>
      <c r="AV25" s="423">
        <f t="shared" si="13"/>
        <v>0</v>
      </c>
      <c r="AW25" s="423">
        <f t="shared" si="14"/>
        <v>0</v>
      </c>
      <c r="AX25" s="452">
        <f t="shared" si="15"/>
        <v>0</v>
      </c>
      <c r="AY25" s="452">
        <f t="shared" si="15"/>
        <v>0</v>
      </c>
      <c r="AZ25" s="424">
        <f t="shared" si="41"/>
        <v>0</v>
      </c>
      <c r="BA25" s="425">
        <f t="shared" si="16"/>
        <v>0</v>
      </c>
      <c r="BB25" s="425">
        <f t="shared" si="17"/>
        <v>0</v>
      </c>
      <c r="BC25" s="425">
        <f t="shared" si="18"/>
        <v>0</v>
      </c>
      <c r="BD25" s="425">
        <f t="shared" si="19"/>
        <v>0</v>
      </c>
      <c r="BE25" s="425">
        <f t="shared" si="20"/>
        <v>0</v>
      </c>
      <c r="BF25" s="425">
        <f t="shared" si="21"/>
        <v>0</v>
      </c>
      <c r="BG25" s="425">
        <f t="shared" si="22"/>
        <v>0</v>
      </c>
      <c r="BH25" s="425">
        <f t="shared" si="23"/>
        <v>0</v>
      </c>
      <c r="BI25" s="425">
        <f t="shared" si="24"/>
        <v>0</v>
      </c>
      <c r="BJ25" s="641">
        <f t="shared" si="25"/>
        <v>0</v>
      </c>
      <c r="BK25" s="527">
        <f t="shared" si="42"/>
        <v>0</v>
      </c>
      <c r="BL25" s="528">
        <f t="shared" si="26"/>
        <v>0</v>
      </c>
      <c r="BM25" s="528">
        <f t="shared" si="27"/>
        <v>0</v>
      </c>
      <c r="BN25" s="528">
        <f t="shared" si="28"/>
        <v>0</v>
      </c>
      <c r="BO25" s="528">
        <f t="shared" si="29"/>
        <v>0</v>
      </c>
      <c r="BP25" s="529">
        <f t="shared" si="43"/>
        <v>0</v>
      </c>
      <c r="BQ25" s="528">
        <f t="shared" si="30"/>
        <v>0</v>
      </c>
      <c r="BR25" s="528">
        <f t="shared" si="31"/>
        <v>0</v>
      </c>
      <c r="BS25" s="528">
        <f t="shared" si="32"/>
        <v>0</v>
      </c>
      <c r="BT25" s="528">
        <f t="shared" si="33"/>
        <v>0</v>
      </c>
      <c r="BU25" s="631">
        <f t="shared" si="33"/>
        <v>0</v>
      </c>
    </row>
    <row r="26" spans="2:73" ht="18" x14ac:dyDescent="0.25">
      <c r="B26" s="525" t="s">
        <v>201</v>
      </c>
      <c r="C26" s="526" t="s">
        <v>40</v>
      </c>
      <c r="D26" s="54"/>
      <c r="E26" s="420"/>
      <c r="F26" s="420"/>
      <c r="G26" s="420"/>
      <c r="H26" s="420"/>
      <c r="I26" s="420"/>
      <c r="J26" s="420"/>
      <c r="K26" s="420"/>
      <c r="L26" s="420"/>
      <c r="M26" s="437"/>
      <c r="N26" s="437"/>
      <c r="O26" s="421"/>
      <c r="P26" s="420"/>
      <c r="Q26" s="420"/>
      <c r="R26" s="420"/>
      <c r="S26" s="420"/>
      <c r="T26" s="420"/>
      <c r="U26" s="420"/>
      <c r="V26" s="420"/>
      <c r="W26" s="420"/>
      <c r="X26" s="437"/>
      <c r="Y26" s="437"/>
      <c r="Z26" s="527">
        <f t="shared" si="34"/>
        <v>0</v>
      </c>
      <c r="AA26" s="528">
        <f t="shared" si="0"/>
        <v>0</v>
      </c>
      <c r="AB26" s="528">
        <f t="shared" si="1"/>
        <v>0</v>
      </c>
      <c r="AC26" s="528">
        <f t="shared" si="2"/>
        <v>0</v>
      </c>
      <c r="AD26" s="528">
        <f t="shared" si="3"/>
        <v>0</v>
      </c>
      <c r="AE26" s="528">
        <f t="shared" si="4"/>
        <v>0</v>
      </c>
      <c r="AF26" s="528">
        <f t="shared" si="5"/>
        <v>0</v>
      </c>
      <c r="AG26" s="528">
        <f t="shared" si="6"/>
        <v>0</v>
      </c>
      <c r="AH26" s="528">
        <f t="shared" si="7"/>
        <v>0</v>
      </c>
      <c r="AI26" s="528">
        <f t="shared" si="8"/>
        <v>0</v>
      </c>
      <c r="AJ26" s="631">
        <f t="shared" si="9"/>
        <v>0</v>
      </c>
      <c r="AL26" s="525" t="str">
        <f t="shared" si="10"/>
        <v>R-434A</v>
      </c>
      <c r="AM26" s="53">
        <v>3245.4</v>
      </c>
      <c r="AN26" s="526" t="s">
        <v>252</v>
      </c>
      <c r="AO26" s="444">
        <f t="shared" si="35"/>
        <v>0</v>
      </c>
      <c r="AP26" s="423">
        <f t="shared" si="36"/>
        <v>0</v>
      </c>
      <c r="AQ26" s="423">
        <f t="shared" si="37"/>
        <v>0</v>
      </c>
      <c r="AR26" s="423">
        <f t="shared" si="38"/>
        <v>0</v>
      </c>
      <c r="AS26" s="423">
        <f t="shared" si="39"/>
        <v>0</v>
      </c>
      <c r="AT26" s="423">
        <f t="shared" si="40"/>
        <v>0</v>
      </c>
      <c r="AU26" s="423">
        <f t="shared" si="12"/>
        <v>0</v>
      </c>
      <c r="AV26" s="423">
        <f t="shared" si="13"/>
        <v>0</v>
      </c>
      <c r="AW26" s="423">
        <f t="shared" si="14"/>
        <v>0</v>
      </c>
      <c r="AX26" s="452">
        <f t="shared" si="15"/>
        <v>0</v>
      </c>
      <c r="AY26" s="452">
        <f t="shared" si="15"/>
        <v>0</v>
      </c>
      <c r="AZ26" s="424">
        <f t="shared" si="41"/>
        <v>0</v>
      </c>
      <c r="BA26" s="425">
        <f t="shared" si="16"/>
        <v>0</v>
      </c>
      <c r="BB26" s="425">
        <f t="shared" si="17"/>
        <v>0</v>
      </c>
      <c r="BC26" s="425">
        <f t="shared" si="18"/>
        <v>0</v>
      </c>
      <c r="BD26" s="425">
        <f t="shared" si="19"/>
        <v>0</v>
      </c>
      <c r="BE26" s="425">
        <f t="shared" si="20"/>
        <v>0</v>
      </c>
      <c r="BF26" s="425">
        <f t="shared" si="21"/>
        <v>0</v>
      </c>
      <c r="BG26" s="425">
        <f t="shared" si="22"/>
        <v>0</v>
      </c>
      <c r="BH26" s="425">
        <f t="shared" si="23"/>
        <v>0</v>
      </c>
      <c r="BI26" s="425">
        <f t="shared" si="24"/>
        <v>0</v>
      </c>
      <c r="BJ26" s="641">
        <f t="shared" si="25"/>
        <v>0</v>
      </c>
      <c r="BK26" s="527">
        <f t="shared" si="42"/>
        <v>0</v>
      </c>
      <c r="BL26" s="528">
        <f t="shared" si="26"/>
        <v>0</v>
      </c>
      <c r="BM26" s="528">
        <f t="shared" si="27"/>
        <v>0</v>
      </c>
      <c r="BN26" s="528">
        <f t="shared" si="28"/>
        <v>0</v>
      </c>
      <c r="BO26" s="528">
        <f t="shared" si="29"/>
        <v>0</v>
      </c>
      <c r="BP26" s="529">
        <f t="shared" si="43"/>
        <v>0</v>
      </c>
      <c r="BQ26" s="528">
        <f t="shared" si="30"/>
        <v>0</v>
      </c>
      <c r="BR26" s="528">
        <f t="shared" si="31"/>
        <v>0</v>
      </c>
      <c r="BS26" s="528">
        <f t="shared" si="32"/>
        <v>0</v>
      </c>
      <c r="BT26" s="528">
        <f t="shared" si="33"/>
        <v>0</v>
      </c>
      <c r="BU26" s="631">
        <f t="shared" si="33"/>
        <v>0</v>
      </c>
    </row>
    <row r="27" spans="2:73" ht="18" x14ac:dyDescent="0.25">
      <c r="B27" s="525" t="s">
        <v>202</v>
      </c>
      <c r="C27" s="526" t="s">
        <v>40</v>
      </c>
      <c r="D27" s="54"/>
      <c r="E27" s="420"/>
      <c r="F27" s="420"/>
      <c r="G27" s="420"/>
      <c r="H27" s="420"/>
      <c r="I27" s="420"/>
      <c r="J27" s="420"/>
      <c r="K27" s="420"/>
      <c r="L27" s="420"/>
      <c r="M27" s="437"/>
      <c r="N27" s="437"/>
      <c r="O27" s="421"/>
      <c r="P27" s="420"/>
      <c r="Q27" s="420"/>
      <c r="R27" s="420"/>
      <c r="S27" s="420"/>
      <c r="T27" s="420"/>
      <c r="U27" s="420"/>
      <c r="V27" s="420"/>
      <c r="W27" s="420"/>
      <c r="X27" s="437"/>
      <c r="Y27" s="437"/>
      <c r="Z27" s="527">
        <f t="shared" si="34"/>
        <v>0</v>
      </c>
      <c r="AA27" s="528">
        <f t="shared" si="0"/>
        <v>0</v>
      </c>
      <c r="AB27" s="528">
        <f t="shared" si="1"/>
        <v>0</v>
      </c>
      <c r="AC27" s="528">
        <f t="shared" si="2"/>
        <v>0</v>
      </c>
      <c r="AD27" s="528">
        <f t="shared" si="3"/>
        <v>0</v>
      </c>
      <c r="AE27" s="528">
        <f t="shared" si="4"/>
        <v>0</v>
      </c>
      <c r="AF27" s="528">
        <f t="shared" si="5"/>
        <v>0</v>
      </c>
      <c r="AG27" s="528">
        <f t="shared" si="6"/>
        <v>0</v>
      </c>
      <c r="AH27" s="528">
        <f t="shared" si="7"/>
        <v>0</v>
      </c>
      <c r="AI27" s="528">
        <f t="shared" si="8"/>
        <v>0</v>
      </c>
      <c r="AJ27" s="631">
        <f t="shared" si="9"/>
        <v>0</v>
      </c>
      <c r="AL27" s="525" t="str">
        <f t="shared" si="10"/>
        <v>R-437A</v>
      </c>
      <c r="AM27" s="53">
        <v>1805.05</v>
      </c>
      <c r="AN27" s="526" t="s">
        <v>252</v>
      </c>
      <c r="AO27" s="444">
        <f t="shared" si="35"/>
        <v>0</v>
      </c>
      <c r="AP27" s="423">
        <f t="shared" si="36"/>
        <v>0</v>
      </c>
      <c r="AQ27" s="423">
        <f t="shared" si="37"/>
        <v>0</v>
      </c>
      <c r="AR27" s="423">
        <f t="shared" si="38"/>
        <v>0</v>
      </c>
      <c r="AS27" s="423">
        <f t="shared" si="39"/>
        <v>0</v>
      </c>
      <c r="AT27" s="423">
        <f t="shared" si="40"/>
        <v>0</v>
      </c>
      <c r="AU27" s="423">
        <f t="shared" si="12"/>
        <v>0</v>
      </c>
      <c r="AV27" s="423">
        <f t="shared" si="13"/>
        <v>0</v>
      </c>
      <c r="AW27" s="423">
        <f t="shared" si="14"/>
        <v>0</v>
      </c>
      <c r="AX27" s="452">
        <f t="shared" si="15"/>
        <v>0</v>
      </c>
      <c r="AY27" s="452">
        <f t="shared" si="15"/>
        <v>0</v>
      </c>
      <c r="AZ27" s="424">
        <f t="shared" si="41"/>
        <v>0</v>
      </c>
      <c r="BA27" s="425">
        <f t="shared" si="16"/>
        <v>0</v>
      </c>
      <c r="BB27" s="425">
        <f t="shared" si="17"/>
        <v>0</v>
      </c>
      <c r="BC27" s="425">
        <f t="shared" si="18"/>
        <v>0</v>
      </c>
      <c r="BD27" s="425">
        <f t="shared" si="19"/>
        <v>0</v>
      </c>
      <c r="BE27" s="425">
        <f t="shared" si="20"/>
        <v>0</v>
      </c>
      <c r="BF27" s="425">
        <f t="shared" si="21"/>
        <v>0</v>
      </c>
      <c r="BG27" s="425">
        <f t="shared" si="22"/>
        <v>0</v>
      </c>
      <c r="BH27" s="425">
        <f t="shared" si="23"/>
        <v>0</v>
      </c>
      <c r="BI27" s="425">
        <f t="shared" si="24"/>
        <v>0</v>
      </c>
      <c r="BJ27" s="641">
        <f t="shared" si="25"/>
        <v>0</v>
      </c>
      <c r="BK27" s="527">
        <f t="shared" si="42"/>
        <v>0</v>
      </c>
      <c r="BL27" s="528">
        <f t="shared" si="26"/>
        <v>0</v>
      </c>
      <c r="BM27" s="528">
        <f t="shared" si="27"/>
        <v>0</v>
      </c>
      <c r="BN27" s="528">
        <f t="shared" si="28"/>
        <v>0</v>
      </c>
      <c r="BO27" s="528">
        <f t="shared" si="29"/>
        <v>0</v>
      </c>
      <c r="BP27" s="529">
        <f t="shared" si="43"/>
        <v>0</v>
      </c>
      <c r="BQ27" s="528">
        <f t="shared" si="30"/>
        <v>0</v>
      </c>
      <c r="BR27" s="528">
        <f t="shared" si="31"/>
        <v>0</v>
      </c>
      <c r="BS27" s="528">
        <f t="shared" si="32"/>
        <v>0</v>
      </c>
      <c r="BT27" s="528">
        <f t="shared" si="33"/>
        <v>0</v>
      </c>
      <c r="BU27" s="631">
        <f t="shared" si="33"/>
        <v>0</v>
      </c>
    </row>
    <row r="28" spans="2:73" ht="18" x14ac:dyDescent="0.25">
      <c r="B28" s="525" t="s">
        <v>203</v>
      </c>
      <c r="C28" s="526" t="s">
        <v>40</v>
      </c>
      <c r="D28" s="54"/>
      <c r="E28" s="420"/>
      <c r="F28" s="420"/>
      <c r="G28" s="420"/>
      <c r="H28" s="420"/>
      <c r="I28" s="420"/>
      <c r="J28" s="420"/>
      <c r="K28" s="420"/>
      <c r="L28" s="420"/>
      <c r="M28" s="437"/>
      <c r="N28" s="437"/>
      <c r="O28" s="421"/>
      <c r="P28" s="420"/>
      <c r="Q28" s="420"/>
      <c r="R28" s="420"/>
      <c r="S28" s="420"/>
      <c r="T28" s="420"/>
      <c r="U28" s="420"/>
      <c r="V28" s="420"/>
      <c r="W28" s="420"/>
      <c r="X28" s="437"/>
      <c r="Y28" s="437"/>
      <c r="Z28" s="527">
        <f t="shared" si="34"/>
        <v>0</v>
      </c>
      <c r="AA28" s="528">
        <f t="shared" si="0"/>
        <v>0</v>
      </c>
      <c r="AB28" s="528">
        <f t="shared" si="1"/>
        <v>0</v>
      </c>
      <c r="AC28" s="528">
        <f t="shared" si="2"/>
        <v>0</v>
      </c>
      <c r="AD28" s="528">
        <f t="shared" si="3"/>
        <v>0</v>
      </c>
      <c r="AE28" s="528">
        <f t="shared" si="4"/>
        <v>0</v>
      </c>
      <c r="AF28" s="528">
        <f t="shared" si="5"/>
        <v>0</v>
      </c>
      <c r="AG28" s="528">
        <f t="shared" si="6"/>
        <v>0</v>
      </c>
      <c r="AH28" s="528">
        <f t="shared" si="7"/>
        <v>0</v>
      </c>
      <c r="AI28" s="528">
        <f t="shared" si="8"/>
        <v>0</v>
      </c>
      <c r="AJ28" s="631">
        <f t="shared" si="9"/>
        <v>0</v>
      </c>
      <c r="AL28" s="525" t="str">
        <f t="shared" si="10"/>
        <v>R-438A</v>
      </c>
      <c r="AM28" s="53">
        <v>2264.44</v>
      </c>
      <c r="AN28" s="526" t="s">
        <v>252</v>
      </c>
      <c r="AO28" s="444">
        <f t="shared" si="35"/>
        <v>0</v>
      </c>
      <c r="AP28" s="423">
        <f t="shared" si="36"/>
        <v>0</v>
      </c>
      <c r="AQ28" s="423">
        <f t="shared" si="37"/>
        <v>0</v>
      </c>
      <c r="AR28" s="423">
        <f t="shared" si="38"/>
        <v>0</v>
      </c>
      <c r="AS28" s="423">
        <f t="shared" si="39"/>
        <v>0</v>
      </c>
      <c r="AT28" s="423">
        <f t="shared" si="40"/>
        <v>0</v>
      </c>
      <c r="AU28" s="423">
        <f t="shared" si="12"/>
        <v>0</v>
      </c>
      <c r="AV28" s="423">
        <f t="shared" si="13"/>
        <v>0</v>
      </c>
      <c r="AW28" s="423">
        <f t="shared" si="14"/>
        <v>0</v>
      </c>
      <c r="AX28" s="452">
        <f t="shared" si="15"/>
        <v>0</v>
      </c>
      <c r="AY28" s="452">
        <f t="shared" si="15"/>
        <v>0</v>
      </c>
      <c r="AZ28" s="424">
        <f t="shared" si="41"/>
        <v>0</v>
      </c>
      <c r="BA28" s="425">
        <f t="shared" si="16"/>
        <v>0</v>
      </c>
      <c r="BB28" s="425">
        <f t="shared" si="17"/>
        <v>0</v>
      </c>
      <c r="BC28" s="425">
        <f t="shared" si="18"/>
        <v>0</v>
      </c>
      <c r="BD28" s="425">
        <f t="shared" si="19"/>
        <v>0</v>
      </c>
      <c r="BE28" s="425">
        <f t="shared" si="20"/>
        <v>0</v>
      </c>
      <c r="BF28" s="425">
        <f t="shared" si="21"/>
        <v>0</v>
      </c>
      <c r="BG28" s="425">
        <f t="shared" si="22"/>
        <v>0</v>
      </c>
      <c r="BH28" s="425">
        <f t="shared" si="23"/>
        <v>0</v>
      </c>
      <c r="BI28" s="425">
        <f t="shared" si="24"/>
        <v>0</v>
      </c>
      <c r="BJ28" s="641">
        <f t="shared" si="25"/>
        <v>0</v>
      </c>
      <c r="BK28" s="527">
        <f t="shared" si="42"/>
        <v>0</v>
      </c>
      <c r="BL28" s="528">
        <f t="shared" si="26"/>
        <v>0</v>
      </c>
      <c r="BM28" s="528">
        <f t="shared" si="27"/>
        <v>0</v>
      </c>
      <c r="BN28" s="528">
        <f t="shared" si="28"/>
        <v>0</v>
      </c>
      <c r="BO28" s="528">
        <f t="shared" si="29"/>
        <v>0</v>
      </c>
      <c r="BP28" s="529">
        <f t="shared" si="43"/>
        <v>0</v>
      </c>
      <c r="BQ28" s="528">
        <f t="shared" si="30"/>
        <v>0</v>
      </c>
      <c r="BR28" s="528">
        <f t="shared" si="31"/>
        <v>0</v>
      </c>
      <c r="BS28" s="528">
        <f t="shared" si="32"/>
        <v>0</v>
      </c>
      <c r="BT28" s="528">
        <f t="shared" si="33"/>
        <v>0</v>
      </c>
      <c r="BU28" s="631">
        <f t="shared" si="33"/>
        <v>0</v>
      </c>
    </row>
    <row r="29" spans="2:73" ht="18" x14ac:dyDescent="0.25">
      <c r="B29" s="525" t="s">
        <v>204</v>
      </c>
      <c r="C29" s="526" t="s">
        <v>40</v>
      </c>
      <c r="D29" s="54"/>
      <c r="E29" s="420"/>
      <c r="F29" s="420"/>
      <c r="G29" s="420"/>
      <c r="H29" s="420"/>
      <c r="I29" s="420"/>
      <c r="J29" s="420"/>
      <c r="K29" s="420"/>
      <c r="L29" s="420"/>
      <c r="M29" s="437"/>
      <c r="N29" s="437"/>
      <c r="O29" s="421"/>
      <c r="P29" s="420"/>
      <c r="Q29" s="420"/>
      <c r="R29" s="420"/>
      <c r="S29" s="420"/>
      <c r="T29" s="420"/>
      <c r="U29" s="420"/>
      <c r="V29" s="420"/>
      <c r="W29" s="420"/>
      <c r="X29" s="437"/>
      <c r="Y29" s="437"/>
      <c r="Z29" s="527">
        <f t="shared" si="34"/>
        <v>0</v>
      </c>
      <c r="AA29" s="528">
        <f t="shared" si="0"/>
        <v>0</v>
      </c>
      <c r="AB29" s="528">
        <f t="shared" si="1"/>
        <v>0</v>
      </c>
      <c r="AC29" s="528">
        <f t="shared" si="2"/>
        <v>0</v>
      </c>
      <c r="AD29" s="528">
        <f t="shared" si="3"/>
        <v>0</v>
      </c>
      <c r="AE29" s="528">
        <f t="shared" si="4"/>
        <v>0</v>
      </c>
      <c r="AF29" s="528">
        <f t="shared" si="5"/>
        <v>0</v>
      </c>
      <c r="AG29" s="528">
        <f t="shared" si="6"/>
        <v>0</v>
      </c>
      <c r="AH29" s="528">
        <f t="shared" si="7"/>
        <v>0</v>
      </c>
      <c r="AI29" s="528">
        <f t="shared" si="8"/>
        <v>0</v>
      </c>
      <c r="AJ29" s="631">
        <f t="shared" si="9"/>
        <v>0</v>
      </c>
      <c r="AL29" s="525" t="str">
        <f t="shared" si="10"/>
        <v>R-442A</v>
      </c>
      <c r="AM29" s="53">
        <v>1887.97</v>
      </c>
      <c r="AN29" s="526" t="s">
        <v>252</v>
      </c>
      <c r="AO29" s="444">
        <f t="shared" si="35"/>
        <v>0</v>
      </c>
      <c r="AP29" s="423">
        <f t="shared" si="36"/>
        <v>0</v>
      </c>
      <c r="AQ29" s="423">
        <f t="shared" si="37"/>
        <v>0</v>
      </c>
      <c r="AR29" s="423">
        <f t="shared" si="38"/>
        <v>0</v>
      </c>
      <c r="AS29" s="423">
        <f t="shared" si="39"/>
        <v>0</v>
      </c>
      <c r="AT29" s="423">
        <f t="shared" si="40"/>
        <v>0</v>
      </c>
      <c r="AU29" s="423">
        <f t="shared" si="12"/>
        <v>0</v>
      </c>
      <c r="AV29" s="423">
        <f t="shared" si="13"/>
        <v>0</v>
      </c>
      <c r="AW29" s="423">
        <f t="shared" si="14"/>
        <v>0</v>
      </c>
      <c r="AX29" s="452">
        <f t="shared" si="15"/>
        <v>0</v>
      </c>
      <c r="AY29" s="452">
        <f t="shared" si="15"/>
        <v>0</v>
      </c>
      <c r="AZ29" s="424">
        <f t="shared" si="41"/>
        <v>0</v>
      </c>
      <c r="BA29" s="425">
        <f t="shared" si="16"/>
        <v>0</v>
      </c>
      <c r="BB29" s="425">
        <f t="shared" si="17"/>
        <v>0</v>
      </c>
      <c r="BC29" s="425">
        <f t="shared" si="18"/>
        <v>0</v>
      </c>
      <c r="BD29" s="425">
        <f t="shared" si="19"/>
        <v>0</v>
      </c>
      <c r="BE29" s="425">
        <f t="shared" si="20"/>
        <v>0</v>
      </c>
      <c r="BF29" s="425">
        <f t="shared" si="21"/>
        <v>0</v>
      </c>
      <c r="BG29" s="425">
        <f t="shared" si="22"/>
        <v>0</v>
      </c>
      <c r="BH29" s="425">
        <f t="shared" si="23"/>
        <v>0</v>
      </c>
      <c r="BI29" s="425">
        <f t="shared" si="24"/>
        <v>0</v>
      </c>
      <c r="BJ29" s="641">
        <f t="shared" si="25"/>
        <v>0</v>
      </c>
      <c r="BK29" s="527">
        <f t="shared" si="42"/>
        <v>0</v>
      </c>
      <c r="BL29" s="528">
        <f t="shared" si="26"/>
        <v>0</v>
      </c>
      <c r="BM29" s="528">
        <f t="shared" si="27"/>
        <v>0</v>
      </c>
      <c r="BN29" s="528">
        <f t="shared" si="28"/>
        <v>0</v>
      </c>
      <c r="BO29" s="528">
        <f t="shared" si="29"/>
        <v>0</v>
      </c>
      <c r="BP29" s="529">
        <f t="shared" si="43"/>
        <v>0</v>
      </c>
      <c r="BQ29" s="528">
        <f t="shared" si="30"/>
        <v>0</v>
      </c>
      <c r="BR29" s="528">
        <f t="shared" si="31"/>
        <v>0</v>
      </c>
      <c r="BS29" s="528">
        <f t="shared" si="32"/>
        <v>0</v>
      </c>
      <c r="BT29" s="528">
        <f t="shared" si="33"/>
        <v>0</v>
      </c>
      <c r="BU29" s="631">
        <f t="shared" si="33"/>
        <v>0</v>
      </c>
    </row>
    <row r="30" spans="2:73" ht="18" x14ac:dyDescent="0.25">
      <c r="B30" s="525" t="s">
        <v>137</v>
      </c>
      <c r="C30" s="526" t="s">
        <v>40</v>
      </c>
      <c r="D30" s="54"/>
      <c r="E30" s="420"/>
      <c r="F30" s="420"/>
      <c r="G30" s="420"/>
      <c r="H30" s="420"/>
      <c r="I30" s="420"/>
      <c r="J30" s="420"/>
      <c r="K30" s="420"/>
      <c r="L30" s="420"/>
      <c r="M30" s="437"/>
      <c r="N30" s="437"/>
      <c r="O30" s="421"/>
      <c r="P30" s="420"/>
      <c r="Q30" s="420"/>
      <c r="R30" s="420"/>
      <c r="S30" s="420"/>
      <c r="T30" s="420"/>
      <c r="U30" s="420"/>
      <c r="V30" s="420"/>
      <c r="W30" s="420"/>
      <c r="X30" s="437"/>
      <c r="Y30" s="437"/>
      <c r="Z30" s="527">
        <f t="shared" si="34"/>
        <v>0</v>
      </c>
      <c r="AA30" s="528">
        <f t="shared" si="0"/>
        <v>0</v>
      </c>
      <c r="AB30" s="528">
        <f t="shared" si="1"/>
        <v>0</v>
      </c>
      <c r="AC30" s="528">
        <f t="shared" si="2"/>
        <v>0</v>
      </c>
      <c r="AD30" s="528">
        <f t="shared" si="3"/>
        <v>0</v>
      </c>
      <c r="AE30" s="528">
        <f t="shared" si="4"/>
        <v>0</v>
      </c>
      <c r="AF30" s="528">
        <f t="shared" si="5"/>
        <v>0</v>
      </c>
      <c r="AG30" s="528">
        <f t="shared" si="6"/>
        <v>0</v>
      </c>
      <c r="AH30" s="528">
        <f t="shared" si="7"/>
        <v>0</v>
      </c>
      <c r="AI30" s="528">
        <f t="shared" si="8"/>
        <v>0</v>
      </c>
      <c r="AJ30" s="631">
        <f t="shared" si="9"/>
        <v>0</v>
      </c>
      <c r="AL30" s="525" t="str">
        <f t="shared" si="10"/>
        <v>R-448A</v>
      </c>
      <c r="AM30" s="53">
        <v>1385.8</v>
      </c>
      <c r="AN30" s="526" t="s">
        <v>252</v>
      </c>
      <c r="AO30" s="444">
        <f t="shared" si="35"/>
        <v>0</v>
      </c>
      <c r="AP30" s="423">
        <f t="shared" si="36"/>
        <v>0</v>
      </c>
      <c r="AQ30" s="423">
        <f t="shared" si="37"/>
        <v>0</v>
      </c>
      <c r="AR30" s="423">
        <f t="shared" si="38"/>
        <v>0</v>
      </c>
      <c r="AS30" s="423">
        <f t="shared" si="39"/>
        <v>0</v>
      </c>
      <c r="AT30" s="423">
        <f t="shared" si="40"/>
        <v>0</v>
      </c>
      <c r="AU30" s="423">
        <f t="shared" si="12"/>
        <v>0</v>
      </c>
      <c r="AV30" s="423">
        <f t="shared" si="13"/>
        <v>0</v>
      </c>
      <c r="AW30" s="423">
        <f t="shared" si="14"/>
        <v>0</v>
      </c>
      <c r="AX30" s="452">
        <f t="shared" si="15"/>
        <v>0</v>
      </c>
      <c r="AY30" s="452">
        <f t="shared" si="15"/>
        <v>0</v>
      </c>
      <c r="AZ30" s="424">
        <f t="shared" si="41"/>
        <v>0</v>
      </c>
      <c r="BA30" s="425">
        <f t="shared" si="16"/>
        <v>0</v>
      </c>
      <c r="BB30" s="425">
        <f t="shared" si="17"/>
        <v>0</v>
      </c>
      <c r="BC30" s="425">
        <f t="shared" si="18"/>
        <v>0</v>
      </c>
      <c r="BD30" s="425">
        <f t="shared" si="19"/>
        <v>0</v>
      </c>
      <c r="BE30" s="425">
        <f t="shared" si="20"/>
        <v>0</v>
      </c>
      <c r="BF30" s="425">
        <f t="shared" si="21"/>
        <v>0</v>
      </c>
      <c r="BG30" s="425">
        <f t="shared" si="22"/>
        <v>0</v>
      </c>
      <c r="BH30" s="425">
        <f t="shared" si="23"/>
        <v>0</v>
      </c>
      <c r="BI30" s="425">
        <f t="shared" si="24"/>
        <v>0</v>
      </c>
      <c r="BJ30" s="641">
        <f t="shared" si="25"/>
        <v>0</v>
      </c>
      <c r="BK30" s="527">
        <f t="shared" si="42"/>
        <v>0</v>
      </c>
      <c r="BL30" s="528">
        <f t="shared" si="26"/>
        <v>0</v>
      </c>
      <c r="BM30" s="528">
        <f t="shared" si="27"/>
        <v>0</v>
      </c>
      <c r="BN30" s="528">
        <f t="shared" si="28"/>
        <v>0</v>
      </c>
      <c r="BO30" s="528">
        <f t="shared" si="29"/>
        <v>0</v>
      </c>
      <c r="BP30" s="529">
        <f t="shared" si="43"/>
        <v>0</v>
      </c>
      <c r="BQ30" s="528">
        <f t="shared" si="30"/>
        <v>0</v>
      </c>
      <c r="BR30" s="528">
        <f t="shared" si="31"/>
        <v>0</v>
      </c>
      <c r="BS30" s="528">
        <f t="shared" si="32"/>
        <v>0</v>
      </c>
      <c r="BT30" s="528">
        <f t="shared" si="33"/>
        <v>0</v>
      </c>
      <c r="BU30" s="631">
        <f t="shared" si="33"/>
        <v>0</v>
      </c>
    </row>
    <row r="31" spans="2:73" ht="18" x14ac:dyDescent="0.25">
      <c r="B31" s="525" t="s">
        <v>138</v>
      </c>
      <c r="C31" s="526" t="s">
        <v>40</v>
      </c>
      <c r="D31" s="54"/>
      <c r="E31" s="420"/>
      <c r="F31" s="420"/>
      <c r="G31" s="420"/>
      <c r="H31" s="420"/>
      <c r="I31" s="420"/>
      <c r="J31" s="420"/>
      <c r="K31" s="420"/>
      <c r="L31" s="420"/>
      <c r="M31" s="437"/>
      <c r="N31" s="437"/>
      <c r="O31" s="421"/>
      <c r="P31" s="420"/>
      <c r="Q31" s="420"/>
      <c r="R31" s="420"/>
      <c r="S31" s="420"/>
      <c r="T31" s="420"/>
      <c r="U31" s="420"/>
      <c r="V31" s="420"/>
      <c r="W31" s="420"/>
      <c r="X31" s="437"/>
      <c r="Y31" s="437"/>
      <c r="Z31" s="527">
        <f t="shared" si="34"/>
        <v>0</v>
      </c>
      <c r="AA31" s="528">
        <f t="shared" si="0"/>
        <v>0</v>
      </c>
      <c r="AB31" s="528">
        <f t="shared" si="1"/>
        <v>0</v>
      </c>
      <c r="AC31" s="528">
        <f t="shared" si="2"/>
        <v>0</v>
      </c>
      <c r="AD31" s="528">
        <f t="shared" si="3"/>
        <v>0</v>
      </c>
      <c r="AE31" s="528">
        <f t="shared" si="4"/>
        <v>0</v>
      </c>
      <c r="AF31" s="528">
        <f t="shared" si="5"/>
        <v>0</v>
      </c>
      <c r="AG31" s="528">
        <f t="shared" si="6"/>
        <v>0</v>
      </c>
      <c r="AH31" s="528">
        <f t="shared" si="7"/>
        <v>0</v>
      </c>
      <c r="AI31" s="528">
        <f t="shared" si="8"/>
        <v>0</v>
      </c>
      <c r="AJ31" s="631">
        <f t="shared" si="9"/>
        <v>0</v>
      </c>
      <c r="AL31" s="525" t="str">
        <f t="shared" si="10"/>
        <v>R-449A</v>
      </c>
      <c r="AM31" s="53">
        <v>1396.04</v>
      </c>
      <c r="AN31" s="526" t="s">
        <v>252</v>
      </c>
      <c r="AO31" s="444">
        <f t="shared" si="35"/>
        <v>0</v>
      </c>
      <c r="AP31" s="423">
        <f t="shared" si="36"/>
        <v>0</v>
      </c>
      <c r="AQ31" s="423">
        <f t="shared" si="37"/>
        <v>0</v>
      </c>
      <c r="AR31" s="423">
        <f t="shared" si="38"/>
        <v>0</v>
      </c>
      <c r="AS31" s="423">
        <f t="shared" si="39"/>
        <v>0</v>
      </c>
      <c r="AT31" s="423">
        <f t="shared" si="40"/>
        <v>0</v>
      </c>
      <c r="AU31" s="423">
        <f t="shared" si="12"/>
        <v>0</v>
      </c>
      <c r="AV31" s="423">
        <f t="shared" si="13"/>
        <v>0</v>
      </c>
      <c r="AW31" s="423">
        <f t="shared" si="14"/>
        <v>0</v>
      </c>
      <c r="AX31" s="452">
        <f t="shared" si="15"/>
        <v>0</v>
      </c>
      <c r="AY31" s="452">
        <f t="shared" si="15"/>
        <v>0</v>
      </c>
      <c r="AZ31" s="424">
        <f t="shared" si="41"/>
        <v>0</v>
      </c>
      <c r="BA31" s="425">
        <f t="shared" si="16"/>
        <v>0</v>
      </c>
      <c r="BB31" s="425">
        <f t="shared" si="17"/>
        <v>0</v>
      </c>
      <c r="BC31" s="425">
        <f t="shared" si="18"/>
        <v>0</v>
      </c>
      <c r="BD31" s="425">
        <f t="shared" si="19"/>
        <v>0</v>
      </c>
      <c r="BE31" s="425">
        <f t="shared" si="20"/>
        <v>0</v>
      </c>
      <c r="BF31" s="425">
        <f t="shared" si="21"/>
        <v>0</v>
      </c>
      <c r="BG31" s="425">
        <f t="shared" si="22"/>
        <v>0</v>
      </c>
      <c r="BH31" s="425">
        <f t="shared" si="23"/>
        <v>0</v>
      </c>
      <c r="BI31" s="425">
        <f t="shared" si="24"/>
        <v>0</v>
      </c>
      <c r="BJ31" s="641">
        <f t="shared" si="25"/>
        <v>0</v>
      </c>
      <c r="BK31" s="527">
        <f t="shared" si="42"/>
        <v>0</v>
      </c>
      <c r="BL31" s="528">
        <f t="shared" si="26"/>
        <v>0</v>
      </c>
      <c r="BM31" s="528">
        <f t="shared" si="27"/>
        <v>0</v>
      </c>
      <c r="BN31" s="528">
        <f t="shared" si="28"/>
        <v>0</v>
      </c>
      <c r="BO31" s="528">
        <f t="shared" si="29"/>
        <v>0</v>
      </c>
      <c r="BP31" s="529">
        <f t="shared" si="43"/>
        <v>0</v>
      </c>
      <c r="BQ31" s="528">
        <f t="shared" si="30"/>
        <v>0</v>
      </c>
      <c r="BR31" s="528">
        <f t="shared" si="31"/>
        <v>0</v>
      </c>
      <c r="BS31" s="528">
        <f t="shared" si="32"/>
        <v>0</v>
      </c>
      <c r="BT31" s="528">
        <f t="shared" si="33"/>
        <v>0</v>
      </c>
      <c r="BU31" s="631">
        <f t="shared" si="33"/>
        <v>0</v>
      </c>
    </row>
    <row r="32" spans="2:73" ht="18" x14ac:dyDescent="0.25">
      <c r="B32" s="525" t="s">
        <v>205</v>
      </c>
      <c r="C32" s="526" t="s">
        <v>40</v>
      </c>
      <c r="D32" s="54"/>
      <c r="E32" s="420"/>
      <c r="F32" s="420"/>
      <c r="G32" s="420"/>
      <c r="H32" s="420"/>
      <c r="I32" s="420"/>
      <c r="J32" s="420"/>
      <c r="K32" s="420"/>
      <c r="L32" s="420"/>
      <c r="M32" s="437"/>
      <c r="N32" s="437"/>
      <c r="O32" s="421"/>
      <c r="P32" s="420"/>
      <c r="Q32" s="420"/>
      <c r="R32" s="420"/>
      <c r="S32" s="420"/>
      <c r="T32" s="420"/>
      <c r="U32" s="420"/>
      <c r="V32" s="420"/>
      <c r="W32" s="420"/>
      <c r="X32" s="437"/>
      <c r="Y32" s="437"/>
      <c r="Z32" s="527">
        <f t="shared" si="34"/>
        <v>0</v>
      </c>
      <c r="AA32" s="528">
        <f t="shared" si="0"/>
        <v>0</v>
      </c>
      <c r="AB32" s="528">
        <f t="shared" si="1"/>
        <v>0</v>
      </c>
      <c r="AC32" s="528">
        <f t="shared" si="2"/>
        <v>0</v>
      </c>
      <c r="AD32" s="528">
        <f t="shared" si="3"/>
        <v>0</v>
      </c>
      <c r="AE32" s="528">
        <f t="shared" si="4"/>
        <v>0</v>
      </c>
      <c r="AF32" s="528">
        <f t="shared" si="5"/>
        <v>0</v>
      </c>
      <c r="AG32" s="528">
        <f t="shared" si="6"/>
        <v>0</v>
      </c>
      <c r="AH32" s="528">
        <f t="shared" si="7"/>
        <v>0</v>
      </c>
      <c r="AI32" s="528">
        <f t="shared" si="8"/>
        <v>0</v>
      </c>
      <c r="AJ32" s="631">
        <f t="shared" si="9"/>
        <v>0</v>
      </c>
      <c r="AL32" s="525" t="str">
        <f t="shared" si="10"/>
        <v>R-449C</v>
      </c>
      <c r="AM32" s="53">
        <v>1249.7</v>
      </c>
      <c r="AN32" s="526" t="s">
        <v>252</v>
      </c>
      <c r="AO32" s="444">
        <f t="shared" si="35"/>
        <v>0</v>
      </c>
      <c r="AP32" s="423">
        <f t="shared" si="36"/>
        <v>0</v>
      </c>
      <c r="AQ32" s="423">
        <f t="shared" si="37"/>
        <v>0</v>
      </c>
      <c r="AR32" s="423">
        <f t="shared" si="38"/>
        <v>0</v>
      </c>
      <c r="AS32" s="423">
        <f t="shared" si="39"/>
        <v>0</v>
      </c>
      <c r="AT32" s="423">
        <f t="shared" si="40"/>
        <v>0</v>
      </c>
      <c r="AU32" s="423">
        <f t="shared" si="12"/>
        <v>0</v>
      </c>
      <c r="AV32" s="423">
        <f t="shared" si="13"/>
        <v>0</v>
      </c>
      <c r="AW32" s="423">
        <f t="shared" si="14"/>
        <v>0</v>
      </c>
      <c r="AX32" s="452">
        <f t="shared" si="15"/>
        <v>0</v>
      </c>
      <c r="AY32" s="452">
        <f t="shared" si="15"/>
        <v>0</v>
      </c>
      <c r="AZ32" s="424">
        <f t="shared" si="41"/>
        <v>0</v>
      </c>
      <c r="BA32" s="425">
        <f t="shared" si="16"/>
        <v>0</v>
      </c>
      <c r="BB32" s="425">
        <f t="shared" si="17"/>
        <v>0</v>
      </c>
      <c r="BC32" s="425">
        <f t="shared" si="18"/>
        <v>0</v>
      </c>
      <c r="BD32" s="425">
        <f t="shared" si="19"/>
        <v>0</v>
      </c>
      <c r="BE32" s="425">
        <f t="shared" si="20"/>
        <v>0</v>
      </c>
      <c r="BF32" s="425">
        <f t="shared" si="21"/>
        <v>0</v>
      </c>
      <c r="BG32" s="425">
        <f t="shared" si="22"/>
        <v>0</v>
      </c>
      <c r="BH32" s="425">
        <f t="shared" si="23"/>
        <v>0</v>
      </c>
      <c r="BI32" s="425">
        <f t="shared" si="24"/>
        <v>0</v>
      </c>
      <c r="BJ32" s="641">
        <f t="shared" si="25"/>
        <v>0</v>
      </c>
      <c r="BK32" s="527">
        <f t="shared" si="42"/>
        <v>0</v>
      </c>
      <c r="BL32" s="528">
        <f t="shared" si="26"/>
        <v>0</v>
      </c>
      <c r="BM32" s="528">
        <f t="shared" si="27"/>
        <v>0</v>
      </c>
      <c r="BN32" s="528">
        <f t="shared" si="28"/>
        <v>0</v>
      </c>
      <c r="BO32" s="528">
        <f t="shared" si="29"/>
        <v>0</v>
      </c>
      <c r="BP32" s="529">
        <f t="shared" si="43"/>
        <v>0</v>
      </c>
      <c r="BQ32" s="528">
        <f t="shared" si="30"/>
        <v>0</v>
      </c>
      <c r="BR32" s="528">
        <f t="shared" si="31"/>
        <v>0</v>
      </c>
      <c r="BS32" s="528">
        <f t="shared" si="32"/>
        <v>0</v>
      </c>
      <c r="BT32" s="528">
        <f t="shared" si="33"/>
        <v>0</v>
      </c>
      <c r="BU32" s="631">
        <f t="shared" si="33"/>
        <v>0</v>
      </c>
    </row>
    <row r="33" spans="2:73" ht="18" x14ac:dyDescent="0.25">
      <c r="B33" s="525" t="s">
        <v>141</v>
      </c>
      <c r="C33" s="526" t="s">
        <v>40</v>
      </c>
      <c r="D33" s="54"/>
      <c r="E33" s="420"/>
      <c r="F33" s="420"/>
      <c r="G33" s="420"/>
      <c r="H33" s="420"/>
      <c r="I33" s="420"/>
      <c r="J33" s="420"/>
      <c r="K33" s="420"/>
      <c r="L33" s="420"/>
      <c r="M33" s="437"/>
      <c r="N33" s="437"/>
      <c r="O33" s="421"/>
      <c r="P33" s="420"/>
      <c r="Q33" s="420"/>
      <c r="R33" s="420"/>
      <c r="S33" s="420"/>
      <c r="T33" s="420"/>
      <c r="U33" s="420"/>
      <c r="V33" s="420"/>
      <c r="W33" s="420"/>
      <c r="X33" s="437"/>
      <c r="Y33" s="437"/>
      <c r="Z33" s="527">
        <f t="shared" si="34"/>
        <v>0</v>
      </c>
      <c r="AA33" s="528">
        <f t="shared" si="0"/>
        <v>0</v>
      </c>
      <c r="AB33" s="528">
        <f t="shared" si="1"/>
        <v>0</v>
      </c>
      <c r="AC33" s="528">
        <f t="shared" si="2"/>
        <v>0</v>
      </c>
      <c r="AD33" s="528">
        <f t="shared" si="3"/>
        <v>0</v>
      </c>
      <c r="AE33" s="528">
        <f t="shared" si="4"/>
        <v>0</v>
      </c>
      <c r="AF33" s="528">
        <f t="shared" si="5"/>
        <v>0</v>
      </c>
      <c r="AG33" s="528">
        <f t="shared" si="6"/>
        <v>0</v>
      </c>
      <c r="AH33" s="528">
        <f t="shared" si="7"/>
        <v>0</v>
      </c>
      <c r="AI33" s="528">
        <f t="shared" si="8"/>
        <v>0</v>
      </c>
      <c r="AJ33" s="631">
        <f t="shared" si="9"/>
        <v>0</v>
      </c>
      <c r="AL33" s="525" t="str">
        <f t="shared" si="10"/>
        <v>R-452A</v>
      </c>
      <c r="AM33" s="53">
        <v>2139.25</v>
      </c>
      <c r="AN33" s="526" t="s">
        <v>252</v>
      </c>
      <c r="AO33" s="444">
        <f t="shared" si="35"/>
        <v>0</v>
      </c>
      <c r="AP33" s="423">
        <f t="shared" si="36"/>
        <v>0</v>
      </c>
      <c r="AQ33" s="423">
        <f t="shared" si="37"/>
        <v>0</v>
      </c>
      <c r="AR33" s="423">
        <f t="shared" si="38"/>
        <v>0</v>
      </c>
      <c r="AS33" s="423">
        <f t="shared" si="39"/>
        <v>0</v>
      </c>
      <c r="AT33" s="423">
        <f t="shared" si="40"/>
        <v>0</v>
      </c>
      <c r="AU33" s="423">
        <f t="shared" si="12"/>
        <v>0</v>
      </c>
      <c r="AV33" s="423">
        <f t="shared" si="13"/>
        <v>0</v>
      </c>
      <c r="AW33" s="423">
        <f t="shared" si="14"/>
        <v>0</v>
      </c>
      <c r="AX33" s="452">
        <f t="shared" si="15"/>
        <v>0</v>
      </c>
      <c r="AY33" s="452">
        <f t="shared" si="15"/>
        <v>0</v>
      </c>
      <c r="AZ33" s="424">
        <f t="shared" si="41"/>
        <v>0</v>
      </c>
      <c r="BA33" s="425">
        <f t="shared" si="16"/>
        <v>0</v>
      </c>
      <c r="BB33" s="425">
        <f t="shared" si="17"/>
        <v>0</v>
      </c>
      <c r="BC33" s="425">
        <f t="shared" si="18"/>
        <v>0</v>
      </c>
      <c r="BD33" s="425">
        <f t="shared" si="19"/>
        <v>0</v>
      </c>
      <c r="BE33" s="425">
        <f t="shared" si="20"/>
        <v>0</v>
      </c>
      <c r="BF33" s="425">
        <f t="shared" si="21"/>
        <v>0</v>
      </c>
      <c r="BG33" s="425">
        <f t="shared" si="22"/>
        <v>0</v>
      </c>
      <c r="BH33" s="425">
        <f t="shared" si="23"/>
        <v>0</v>
      </c>
      <c r="BI33" s="425">
        <f t="shared" si="24"/>
        <v>0</v>
      </c>
      <c r="BJ33" s="641">
        <f t="shared" si="25"/>
        <v>0</v>
      </c>
      <c r="BK33" s="527">
        <f t="shared" si="42"/>
        <v>0</v>
      </c>
      <c r="BL33" s="528">
        <f t="shared" si="26"/>
        <v>0</v>
      </c>
      <c r="BM33" s="528">
        <f t="shared" si="27"/>
        <v>0</v>
      </c>
      <c r="BN33" s="528">
        <f t="shared" si="28"/>
        <v>0</v>
      </c>
      <c r="BO33" s="528">
        <f t="shared" si="29"/>
        <v>0</v>
      </c>
      <c r="BP33" s="529">
        <f t="shared" si="43"/>
        <v>0</v>
      </c>
      <c r="BQ33" s="528">
        <f t="shared" si="30"/>
        <v>0</v>
      </c>
      <c r="BR33" s="528">
        <f t="shared" si="31"/>
        <v>0</v>
      </c>
      <c r="BS33" s="528">
        <f t="shared" si="32"/>
        <v>0</v>
      </c>
      <c r="BT33" s="528">
        <f t="shared" si="33"/>
        <v>0</v>
      </c>
      <c r="BU33" s="631">
        <f t="shared" si="33"/>
        <v>0</v>
      </c>
    </row>
    <row r="34" spans="2:73" ht="18" x14ac:dyDescent="0.25">
      <c r="B34" s="525" t="s">
        <v>206</v>
      </c>
      <c r="C34" s="526" t="s">
        <v>40</v>
      </c>
      <c r="D34" s="54"/>
      <c r="E34" s="420"/>
      <c r="F34" s="420"/>
      <c r="G34" s="420"/>
      <c r="H34" s="420"/>
      <c r="I34" s="420"/>
      <c r="J34" s="420"/>
      <c r="K34" s="420"/>
      <c r="L34" s="420"/>
      <c r="M34" s="437"/>
      <c r="N34" s="437"/>
      <c r="O34" s="421"/>
      <c r="P34" s="420"/>
      <c r="Q34" s="420"/>
      <c r="R34" s="420"/>
      <c r="S34" s="420"/>
      <c r="T34" s="420"/>
      <c r="U34" s="420"/>
      <c r="V34" s="420"/>
      <c r="W34" s="420"/>
      <c r="X34" s="437"/>
      <c r="Y34" s="437"/>
      <c r="Z34" s="527">
        <f t="shared" si="34"/>
        <v>0</v>
      </c>
      <c r="AA34" s="528">
        <f t="shared" si="0"/>
        <v>0</v>
      </c>
      <c r="AB34" s="528">
        <f t="shared" si="1"/>
        <v>0</v>
      </c>
      <c r="AC34" s="528">
        <f t="shared" si="2"/>
        <v>0</v>
      </c>
      <c r="AD34" s="528">
        <f t="shared" si="3"/>
        <v>0</v>
      </c>
      <c r="AE34" s="528">
        <f t="shared" si="4"/>
        <v>0</v>
      </c>
      <c r="AF34" s="528">
        <f t="shared" si="5"/>
        <v>0</v>
      </c>
      <c r="AG34" s="528">
        <f t="shared" si="6"/>
        <v>0</v>
      </c>
      <c r="AH34" s="528">
        <f t="shared" si="7"/>
        <v>0</v>
      </c>
      <c r="AI34" s="528">
        <f t="shared" si="8"/>
        <v>0</v>
      </c>
      <c r="AJ34" s="631">
        <f t="shared" si="9"/>
        <v>0</v>
      </c>
      <c r="AL34" s="525" t="str">
        <f t="shared" si="10"/>
        <v>R-453A</v>
      </c>
      <c r="AM34" s="53">
        <v>1765.34</v>
      </c>
      <c r="AN34" s="526" t="s">
        <v>252</v>
      </c>
      <c r="AO34" s="444">
        <f t="shared" si="35"/>
        <v>0</v>
      </c>
      <c r="AP34" s="423">
        <f t="shared" si="36"/>
        <v>0</v>
      </c>
      <c r="AQ34" s="423">
        <f t="shared" si="37"/>
        <v>0</v>
      </c>
      <c r="AR34" s="423">
        <f t="shared" si="38"/>
        <v>0</v>
      </c>
      <c r="AS34" s="423">
        <f t="shared" si="39"/>
        <v>0</v>
      </c>
      <c r="AT34" s="423">
        <f t="shared" si="40"/>
        <v>0</v>
      </c>
      <c r="AU34" s="423">
        <f t="shared" si="12"/>
        <v>0</v>
      </c>
      <c r="AV34" s="423">
        <f t="shared" si="13"/>
        <v>0</v>
      </c>
      <c r="AW34" s="423">
        <f t="shared" si="14"/>
        <v>0</v>
      </c>
      <c r="AX34" s="452">
        <f t="shared" si="15"/>
        <v>0</v>
      </c>
      <c r="AY34" s="452">
        <f t="shared" si="15"/>
        <v>0</v>
      </c>
      <c r="AZ34" s="424">
        <f t="shared" si="41"/>
        <v>0</v>
      </c>
      <c r="BA34" s="425">
        <f t="shared" si="16"/>
        <v>0</v>
      </c>
      <c r="BB34" s="425">
        <f t="shared" si="17"/>
        <v>0</v>
      </c>
      <c r="BC34" s="425">
        <f t="shared" si="18"/>
        <v>0</v>
      </c>
      <c r="BD34" s="425">
        <f t="shared" si="19"/>
        <v>0</v>
      </c>
      <c r="BE34" s="425">
        <f t="shared" si="20"/>
        <v>0</v>
      </c>
      <c r="BF34" s="425">
        <f t="shared" si="21"/>
        <v>0</v>
      </c>
      <c r="BG34" s="425">
        <f t="shared" si="22"/>
        <v>0</v>
      </c>
      <c r="BH34" s="425">
        <f t="shared" si="23"/>
        <v>0</v>
      </c>
      <c r="BI34" s="425">
        <f t="shared" si="24"/>
        <v>0</v>
      </c>
      <c r="BJ34" s="641">
        <f t="shared" si="25"/>
        <v>0</v>
      </c>
      <c r="BK34" s="527">
        <f t="shared" si="42"/>
        <v>0</v>
      </c>
      <c r="BL34" s="528">
        <f t="shared" si="26"/>
        <v>0</v>
      </c>
      <c r="BM34" s="528">
        <f t="shared" si="27"/>
        <v>0</v>
      </c>
      <c r="BN34" s="528">
        <f t="shared" si="28"/>
        <v>0</v>
      </c>
      <c r="BO34" s="528">
        <f t="shared" si="29"/>
        <v>0</v>
      </c>
      <c r="BP34" s="529">
        <f t="shared" si="43"/>
        <v>0</v>
      </c>
      <c r="BQ34" s="528">
        <f t="shared" si="30"/>
        <v>0</v>
      </c>
      <c r="BR34" s="528">
        <f t="shared" si="31"/>
        <v>0</v>
      </c>
      <c r="BS34" s="528">
        <f t="shared" si="32"/>
        <v>0</v>
      </c>
      <c r="BT34" s="528">
        <f t="shared" si="33"/>
        <v>0</v>
      </c>
      <c r="BU34" s="631">
        <f t="shared" si="33"/>
        <v>0</v>
      </c>
    </row>
    <row r="35" spans="2:73" ht="18" x14ac:dyDescent="0.25">
      <c r="B35" s="525" t="s">
        <v>207</v>
      </c>
      <c r="C35" s="526" t="s">
        <v>40</v>
      </c>
      <c r="D35" s="54"/>
      <c r="E35" s="420"/>
      <c r="F35" s="420"/>
      <c r="G35" s="420"/>
      <c r="H35" s="420"/>
      <c r="I35" s="420"/>
      <c r="J35" s="420"/>
      <c r="K35" s="420"/>
      <c r="L35" s="420"/>
      <c r="M35" s="437"/>
      <c r="N35" s="437"/>
      <c r="O35" s="421"/>
      <c r="P35" s="420"/>
      <c r="Q35" s="420"/>
      <c r="R35" s="420"/>
      <c r="S35" s="420"/>
      <c r="T35" s="420"/>
      <c r="U35" s="420"/>
      <c r="V35" s="420"/>
      <c r="W35" s="420"/>
      <c r="X35" s="437"/>
      <c r="Y35" s="437"/>
      <c r="Z35" s="527">
        <f t="shared" si="34"/>
        <v>0</v>
      </c>
      <c r="AA35" s="528">
        <f t="shared" si="0"/>
        <v>0</v>
      </c>
      <c r="AB35" s="528">
        <f t="shared" si="1"/>
        <v>0</v>
      </c>
      <c r="AC35" s="528">
        <f t="shared" si="2"/>
        <v>0</v>
      </c>
      <c r="AD35" s="528">
        <f t="shared" si="3"/>
        <v>0</v>
      </c>
      <c r="AE35" s="528">
        <f t="shared" si="4"/>
        <v>0</v>
      </c>
      <c r="AF35" s="528">
        <f t="shared" si="5"/>
        <v>0</v>
      </c>
      <c r="AG35" s="528">
        <f t="shared" si="6"/>
        <v>0</v>
      </c>
      <c r="AH35" s="528">
        <f t="shared" si="7"/>
        <v>0</v>
      </c>
      <c r="AI35" s="528">
        <f t="shared" si="8"/>
        <v>0</v>
      </c>
      <c r="AJ35" s="631">
        <f t="shared" si="9"/>
        <v>0</v>
      </c>
      <c r="AL35" s="525" t="str">
        <f t="shared" si="10"/>
        <v>R-454A</v>
      </c>
      <c r="AM35" s="53">
        <v>236.25</v>
      </c>
      <c r="AN35" s="526" t="s">
        <v>252</v>
      </c>
      <c r="AO35" s="444">
        <f t="shared" si="35"/>
        <v>0</v>
      </c>
      <c r="AP35" s="423">
        <f t="shared" si="36"/>
        <v>0</v>
      </c>
      <c r="AQ35" s="423">
        <f t="shared" si="37"/>
        <v>0</v>
      </c>
      <c r="AR35" s="423">
        <f t="shared" si="38"/>
        <v>0</v>
      </c>
      <c r="AS35" s="423">
        <f t="shared" si="39"/>
        <v>0</v>
      </c>
      <c r="AT35" s="423">
        <f t="shared" si="40"/>
        <v>0</v>
      </c>
      <c r="AU35" s="423">
        <f t="shared" si="12"/>
        <v>0</v>
      </c>
      <c r="AV35" s="423">
        <f t="shared" si="13"/>
        <v>0</v>
      </c>
      <c r="AW35" s="423">
        <f t="shared" si="14"/>
        <v>0</v>
      </c>
      <c r="AX35" s="452">
        <f t="shared" si="15"/>
        <v>0</v>
      </c>
      <c r="AY35" s="452">
        <f t="shared" si="15"/>
        <v>0</v>
      </c>
      <c r="AZ35" s="424">
        <f t="shared" si="41"/>
        <v>0</v>
      </c>
      <c r="BA35" s="425">
        <f t="shared" si="16"/>
        <v>0</v>
      </c>
      <c r="BB35" s="425">
        <f t="shared" si="17"/>
        <v>0</v>
      </c>
      <c r="BC35" s="425">
        <f t="shared" si="18"/>
        <v>0</v>
      </c>
      <c r="BD35" s="425">
        <f t="shared" si="19"/>
        <v>0</v>
      </c>
      <c r="BE35" s="425">
        <f t="shared" si="20"/>
        <v>0</v>
      </c>
      <c r="BF35" s="425">
        <f t="shared" si="21"/>
        <v>0</v>
      </c>
      <c r="BG35" s="425">
        <f t="shared" si="22"/>
        <v>0</v>
      </c>
      <c r="BH35" s="425">
        <f t="shared" si="23"/>
        <v>0</v>
      </c>
      <c r="BI35" s="425">
        <f t="shared" si="24"/>
        <v>0</v>
      </c>
      <c r="BJ35" s="641">
        <f t="shared" si="25"/>
        <v>0</v>
      </c>
      <c r="BK35" s="527">
        <f t="shared" si="42"/>
        <v>0</v>
      </c>
      <c r="BL35" s="528">
        <f t="shared" si="26"/>
        <v>0</v>
      </c>
      <c r="BM35" s="528">
        <f t="shared" si="27"/>
        <v>0</v>
      </c>
      <c r="BN35" s="528">
        <f t="shared" si="28"/>
        <v>0</v>
      </c>
      <c r="BO35" s="528">
        <f t="shared" si="29"/>
        <v>0</v>
      </c>
      <c r="BP35" s="529">
        <f t="shared" si="43"/>
        <v>0</v>
      </c>
      <c r="BQ35" s="528">
        <f t="shared" si="30"/>
        <v>0</v>
      </c>
      <c r="BR35" s="528">
        <f t="shared" si="31"/>
        <v>0</v>
      </c>
      <c r="BS35" s="528">
        <f t="shared" si="32"/>
        <v>0</v>
      </c>
      <c r="BT35" s="528">
        <f t="shared" si="33"/>
        <v>0</v>
      </c>
      <c r="BU35" s="631">
        <f t="shared" si="33"/>
        <v>0</v>
      </c>
    </row>
    <row r="36" spans="2:73" ht="18" x14ac:dyDescent="0.25">
      <c r="B36" s="525" t="s">
        <v>208</v>
      </c>
      <c r="C36" s="526" t="s">
        <v>40</v>
      </c>
      <c r="D36" s="54"/>
      <c r="E36" s="420"/>
      <c r="F36" s="420"/>
      <c r="G36" s="420"/>
      <c r="H36" s="420"/>
      <c r="I36" s="420"/>
      <c r="J36" s="420"/>
      <c r="K36" s="420"/>
      <c r="L36" s="420"/>
      <c r="M36" s="437"/>
      <c r="N36" s="437"/>
      <c r="O36" s="421"/>
      <c r="P36" s="420"/>
      <c r="Q36" s="420"/>
      <c r="R36" s="420"/>
      <c r="S36" s="420"/>
      <c r="T36" s="420"/>
      <c r="U36" s="420"/>
      <c r="V36" s="420"/>
      <c r="W36" s="420"/>
      <c r="X36" s="437"/>
      <c r="Y36" s="437"/>
      <c r="Z36" s="527">
        <f t="shared" si="34"/>
        <v>0</v>
      </c>
      <c r="AA36" s="528">
        <f t="shared" si="0"/>
        <v>0</v>
      </c>
      <c r="AB36" s="528">
        <f t="shared" si="1"/>
        <v>0</v>
      </c>
      <c r="AC36" s="528">
        <f t="shared" si="2"/>
        <v>0</v>
      </c>
      <c r="AD36" s="528">
        <f t="shared" si="3"/>
        <v>0</v>
      </c>
      <c r="AE36" s="528">
        <f t="shared" si="4"/>
        <v>0</v>
      </c>
      <c r="AF36" s="528">
        <f t="shared" si="5"/>
        <v>0</v>
      </c>
      <c r="AG36" s="528">
        <f t="shared" si="6"/>
        <v>0</v>
      </c>
      <c r="AH36" s="528">
        <f t="shared" si="7"/>
        <v>0</v>
      </c>
      <c r="AI36" s="528">
        <f t="shared" si="8"/>
        <v>0</v>
      </c>
      <c r="AJ36" s="631">
        <f t="shared" si="9"/>
        <v>0</v>
      </c>
      <c r="AL36" s="525" t="str">
        <f t="shared" si="10"/>
        <v>R-454B</v>
      </c>
      <c r="AM36" s="53">
        <v>465.08</v>
      </c>
      <c r="AN36" s="526" t="s">
        <v>252</v>
      </c>
      <c r="AO36" s="444">
        <f t="shared" si="35"/>
        <v>0</v>
      </c>
      <c r="AP36" s="423">
        <f t="shared" si="36"/>
        <v>0</v>
      </c>
      <c r="AQ36" s="423">
        <f t="shared" si="37"/>
        <v>0</v>
      </c>
      <c r="AR36" s="423">
        <f t="shared" si="38"/>
        <v>0</v>
      </c>
      <c r="AS36" s="423">
        <f t="shared" si="39"/>
        <v>0</v>
      </c>
      <c r="AT36" s="423">
        <f t="shared" si="40"/>
        <v>0</v>
      </c>
      <c r="AU36" s="423">
        <f t="shared" si="12"/>
        <v>0</v>
      </c>
      <c r="AV36" s="423">
        <f t="shared" si="13"/>
        <v>0</v>
      </c>
      <c r="AW36" s="423">
        <f t="shared" si="14"/>
        <v>0</v>
      </c>
      <c r="AX36" s="452">
        <f t="shared" si="15"/>
        <v>0</v>
      </c>
      <c r="AY36" s="452">
        <f t="shared" si="15"/>
        <v>0</v>
      </c>
      <c r="AZ36" s="424">
        <f t="shared" si="41"/>
        <v>0</v>
      </c>
      <c r="BA36" s="425">
        <f t="shared" si="16"/>
        <v>0</v>
      </c>
      <c r="BB36" s="425">
        <f t="shared" si="17"/>
        <v>0</v>
      </c>
      <c r="BC36" s="425">
        <f t="shared" si="18"/>
        <v>0</v>
      </c>
      <c r="BD36" s="425">
        <f t="shared" si="19"/>
        <v>0</v>
      </c>
      <c r="BE36" s="425">
        <f t="shared" si="20"/>
        <v>0</v>
      </c>
      <c r="BF36" s="425">
        <f t="shared" si="21"/>
        <v>0</v>
      </c>
      <c r="BG36" s="425">
        <f t="shared" si="22"/>
        <v>0</v>
      </c>
      <c r="BH36" s="425">
        <f t="shared" si="23"/>
        <v>0</v>
      </c>
      <c r="BI36" s="425">
        <f t="shared" si="24"/>
        <v>0</v>
      </c>
      <c r="BJ36" s="641">
        <f t="shared" si="25"/>
        <v>0</v>
      </c>
      <c r="BK36" s="527">
        <f t="shared" si="42"/>
        <v>0</v>
      </c>
      <c r="BL36" s="528">
        <f t="shared" si="26"/>
        <v>0</v>
      </c>
      <c r="BM36" s="528">
        <f t="shared" si="27"/>
        <v>0</v>
      </c>
      <c r="BN36" s="528">
        <f t="shared" si="28"/>
        <v>0</v>
      </c>
      <c r="BO36" s="528">
        <f t="shared" si="29"/>
        <v>0</v>
      </c>
      <c r="BP36" s="529">
        <f t="shared" si="43"/>
        <v>0</v>
      </c>
      <c r="BQ36" s="528">
        <f t="shared" si="30"/>
        <v>0</v>
      </c>
      <c r="BR36" s="528">
        <f t="shared" si="31"/>
        <v>0</v>
      </c>
      <c r="BS36" s="528">
        <f t="shared" si="32"/>
        <v>0</v>
      </c>
      <c r="BT36" s="528">
        <f t="shared" si="33"/>
        <v>0</v>
      </c>
      <c r="BU36" s="631">
        <f t="shared" si="33"/>
        <v>0</v>
      </c>
    </row>
    <row r="37" spans="2:73" ht="18" x14ac:dyDescent="0.25">
      <c r="B37" s="525" t="s">
        <v>209</v>
      </c>
      <c r="C37" s="526" t="s">
        <v>40</v>
      </c>
      <c r="D37" s="54"/>
      <c r="E37" s="420"/>
      <c r="F37" s="420"/>
      <c r="G37" s="420"/>
      <c r="H37" s="420"/>
      <c r="I37" s="420"/>
      <c r="J37" s="420"/>
      <c r="K37" s="420"/>
      <c r="L37" s="420"/>
      <c r="M37" s="437"/>
      <c r="N37" s="437"/>
      <c r="O37" s="421"/>
      <c r="P37" s="420"/>
      <c r="Q37" s="420"/>
      <c r="R37" s="420"/>
      <c r="S37" s="420"/>
      <c r="T37" s="420"/>
      <c r="U37" s="420"/>
      <c r="V37" s="420"/>
      <c r="W37" s="420"/>
      <c r="X37" s="437"/>
      <c r="Y37" s="437"/>
      <c r="Z37" s="527">
        <f t="shared" si="34"/>
        <v>0</v>
      </c>
      <c r="AA37" s="528">
        <f t="shared" si="0"/>
        <v>0</v>
      </c>
      <c r="AB37" s="528">
        <f t="shared" si="1"/>
        <v>0</v>
      </c>
      <c r="AC37" s="528">
        <f t="shared" si="2"/>
        <v>0</v>
      </c>
      <c r="AD37" s="528">
        <f t="shared" si="3"/>
        <v>0</v>
      </c>
      <c r="AE37" s="528">
        <f t="shared" si="4"/>
        <v>0</v>
      </c>
      <c r="AF37" s="528">
        <f t="shared" si="5"/>
        <v>0</v>
      </c>
      <c r="AG37" s="528">
        <f t="shared" si="6"/>
        <v>0</v>
      </c>
      <c r="AH37" s="528">
        <f t="shared" si="7"/>
        <v>0</v>
      </c>
      <c r="AI37" s="528">
        <f t="shared" si="8"/>
        <v>0</v>
      </c>
      <c r="AJ37" s="631">
        <f t="shared" si="9"/>
        <v>0</v>
      </c>
      <c r="AL37" s="525" t="str">
        <f t="shared" ref="AL37:AL48" si="44">B37</f>
        <v>R-454C</v>
      </c>
      <c r="AM37" s="53">
        <v>145.13</v>
      </c>
      <c r="AN37" s="526" t="s">
        <v>252</v>
      </c>
      <c r="AO37" s="444">
        <f t="shared" si="35"/>
        <v>0</v>
      </c>
      <c r="AP37" s="423">
        <f t="shared" si="36"/>
        <v>0</v>
      </c>
      <c r="AQ37" s="423">
        <f t="shared" si="37"/>
        <v>0</v>
      </c>
      <c r="AR37" s="423">
        <f t="shared" si="38"/>
        <v>0</v>
      </c>
      <c r="AS37" s="423">
        <f t="shared" si="39"/>
        <v>0</v>
      </c>
      <c r="AT37" s="423">
        <f t="shared" si="40"/>
        <v>0</v>
      </c>
      <c r="AU37" s="423">
        <f t="shared" si="12"/>
        <v>0</v>
      </c>
      <c r="AV37" s="423">
        <f t="shared" si="13"/>
        <v>0</v>
      </c>
      <c r="AW37" s="423">
        <f t="shared" si="14"/>
        <v>0</v>
      </c>
      <c r="AX37" s="452">
        <f t="shared" si="15"/>
        <v>0</v>
      </c>
      <c r="AY37" s="452">
        <f t="shared" si="15"/>
        <v>0</v>
      </c>
      <c r="AZ37" s="424">
        <f t="shared" si="41"/>
        <v>0</v>
      </c>
      <c r="BA37" s="425">
        <f t="shared" si="16"/>
        <v>0</v>
      </c>
      <c r="BB37" s="425">
        <f t="shared" si="17"/>
        <v>0</v>
      </c>
      <c r="BC37" s="425">
        <f t="shared" si="18"/>
        <v>0</v>
      </c>
      <c r="BD37" s="425">
        <f t="shared" si="19"/>
        <v>0</v>
      </c>
      <c r="BE37" s="425">
        <f t="shared" si="20"/>
        <v>0</v>
      </c>
      <c r="BF37" s="425">
        <f t="shared" si="21"/>
        <v>0</v>
      </c>
      <c r="BG37" s="425">
        <f t="shared" si="22"/>
        <v>0</v>
      </c>
      <c r="BH37" s="425">
        <f t="shared" si="23"/>
        <v>0</v>
      </c>
      <c r="BI37" s="425">
        <f t="shared" si="24"/>
        <v>0</v>
      </c>
      <c r="BJ37" s="641">
        <f t="shared" si="25"/>
        <v>0</v>
      </c>
      <c r="BK37" s="527">
        <f t="shared" si="42"/>
        <v>0</v>
      </c>
      <c r="BL37" s="528">
        <f t="shared" si="26"/>
        <v>0</v>
      </c>
      <c r="BM37" s="528">
        <f t="shared" si="27"/>
        <v>0</v>
      </c>
      <c r="BN37" s="528">
        <f t="shared" si="28"/>
        <v>0</v>
      </c>
      <c r="BO37" s="528">
        <f t="shared" si="29"/>
        <v>0</v>
      </c>
      <c r="BP37" s="529">
        <f t="shared" si="43"/>
        <v>0</v>
      </c>
      <c r="BQ37" s="528">
        <f t="shared" si="30"/>
        <v>0</v>
      </c>
      <c r="BR37" s="528">
        <f t="shared" si="31"/>
        <v>0</v>
      </c>
      <c r="BS37" s="528">
        <f t="shared" si="32"/>
        <v>0</v>
      </c>
      <c r="BT37" s="528">
        <f t="shared" si="33"/>
        <v>0</v>
      </c>
      <c r="BU37" s="631">
        <f t="shared" si="33"/>
        <v>0</v>
      </c>
    </row>
    <row r="38" spans="2:73" ht="18" x14ac:dyDescent="0.25">
      <c r="B38" s="525" t="s">
        <v>142</v>
      </c>
      <c r="C38" s="526" t="s">
        <v>40</v>
      </c>
      <c r="D38" s="54"/>
      <c r="E38" s="420"/>
      <c r="F38" s="420"/>
      <c r="G38" s="420"/>
      <c r="H38" s="420"/>
      <c r="I38" s="420"/>
      <c r="J38" s="420"/>
      <c r="K38" s="420"/>
      <c r="L38" s="420"/>
      <c r="M38" s="437"/>
      <c r="N38" s="437"/>
      <c r="O38" s="421"/>
      <c r="P38" s="420"/>
      <c r="Q38" s="420"/>
      <c r="R38" s="420"/>
      <c r="S38" s="420"/>
      <c r="T38" s="420"/>
      <c r="U38" s="420"/>
      <c r="V38" s="420"/>
      <c r="W38" s="420"/>
      <c r="X38" s="437"/>
      <c r="Y38" s="437"/>
      <c r="Z38" s="527">
        <f t="shared" si="34"/>
        <v>0</v>
      </c>
      <c r="AA38" s="528">
        <f t="shared" si="0"/>
        <v>0</v>
      </c>
      <c r="AB38" s="528">
        <f t="shared" si="1"/>
        <v>0</v>
      </c>
      <c r="AC38" s="528">
        <f t="shared" si="2"/>
        <v>0</v>
      </c>
      <c r="AD38" s="528">
        <f t="shared" si="3"/>
        <v>0</v>
      </c>
      <c r="AE38" s="528">
        <f t="shared" si="4"/>
        <v>0</v>
      </c>
      <c r="AF38" s="528">
        <f t="shared" si="5"/>
        <v>0</v>
      </c>
      <c r="AG38" s="528">
        <f t="shared" si="6"/>
        <v>0</v>
      </c>
      <c r="AH38" s="528">
        <f t="shared" si="7"/>
        <v>0</v>
      </c>
      <c r="AI38" s="528">
        <f t="shared" si="8"/>
        <v>0</v>
      </c>
      <c r="AJ38" s="631">
        <f t="shared" si="9"/>
        <v>0</v>
      </c>
      <c r="AL38" s="525" t="str">
        <f t="shared" si="44"/>
        <v>R-455A</v>
      </c>
      <c r="AM38" s="53">
        <v>145.13</v>
      </c>
      <c r="AN38" s="526" t="s">
        <v>252</v>
      </c>
      <c r="AO38" s="444">
        <f t="shared" ref="AO38:AO48" si="45">D38*$AM38</f>
        <v>0</v>
      </c>
      <c r="AP38" s="423">
        <f t="shared" ref="AP38:AP48" si="46">E38*$AM38</f>
        <v>0</v>
      </c>
      <c r="AQ38" s="423">
        <f t="shared" ref="AQ38:AQ48" si="47">F38*$AM38</f>
        <v>0</v>
      </c>
      <c r="AR38" s="423">
        <f t="shared" ref="AR38:AR48" si="48">G38*$AM38</f>
        <v>0</v>
      </c>
      <c r="AS38" s="423">
        <f t="shared" ref="AS38:AS48" si="49">H38*$AM38</f>
        <v>0</v>
      </c>
      <c r="AT38" s="423">
        <f t="shared" si="40"/>
        <v>0</v>
      </c>
      <c r="AU38" s="423">
        <f t="shared" si="12"/>
        <v>0</v>
      </c>
      <c r="AV38" s="423">
        <f t="shared" si="13"/>
        <v>0</v>
      </c>
      <c r="AW38" s="423">
        <f t="shared" si="14"/>
        <v>0</v>
      </c>
      <c r="AX38" s="452">
        <f t="shared" si="15"/>
        <v>0</v>
      </c>
      <c r="AY38" s="452">
        <f t="shared" si="15"/>
        <v>0</v>
      </c>
      <c r="AZ38" s="424">
        <f t="shared" si="41"/>
        <v>0</v>
      </c>
      <c r="BA38" s="425">
        <f t="shared" si="16"/>
        <v>0</v>
      </c>
      <c r="BB38" s="425">
        <f t="shared" si="17"/>
        <v>0</v>
      </c>
      <c r="BC38" s="425">
        <f t="shared" si="18"/>
        <v>0</v>
      </c>
      <c r="BD38" s="425">
        <f t="shared" si="19"/>
        <v>0</v>
      </c>
      <c r="BE38" s="425">
        <f t="shared" si="20"/>
        <v>0</v>
      </c>
      <c r="BF38" s="425">
        <f t="shared" si="21"/>
        <v>0</v>
      </c>
      <c r="BG38" s="425">
        <f t="shared" si="22"/>
        <v>0</v>
      </c>
      <c r="BH38" s="425">
        <f t="shared" si="23"/>
        <v>0</v>
      </c>
      <c r="BI38" s="425">
        <f t="shared" si="24"/>
        <v>0</v>
      </c>
      <c r="BJ38" s="641">
        <f t="shared" si="25"/>
        <v>0</v>
      </c>
      <c r="BK38" s="527">
        <f t="shared" si="42"/>
        <v>0</v>
      </c>
      <c r="BL38" s="528">
        <f t="shared" si="26"/>
        <v>0</v>
      </c>
      <c r="BM38" s="528">
        <f t="shared" si="27"/>
        <v>0</v>
      </c>
      <c r="BN38" s="528">
        <f t="shared" si="28"/>
        <v>0</v>
      </c>
      <c r="BO38" s="528">
        <f t="shared" si="29"/>
        <v>0</v>
      </c>
      <c r="BP38" s="529">
        <f t="shared" si="43"/>
        <v>0</v>
      </c>
      <c r="BQ38" s="528">
        <f t="shared" si="30"/>
        <v>0</v>
      </c>
      <c r="BR38" s="528">
        <f t="shared" si="31"/>
        <v>0</v>
      </c>
      <c r="BS38" s="528">
        <f t="shared" si="32"/>
        <v>0</v>
      </c>
      <c r="BT38" s="528">
        <f t="shared" si="33"/>
        <v>0</v>
      </c>
      <c r="BU38" s="631">
        <f t="shared" si="33"/>
        <v>0</v>
      </c>
    </row>
    <row r="39" spans="2:73" ht="18" x14ac:dyDescent="0.25">
      <c r="B39" s="525" t="s">
        <v>210</v>
      </c>
      <c r="C39" s="526" t="s">
        <v>40</v>
      </c>
      <c r="D39" s="54"/>
      <c r="E39" s="420"/>
      <c r="F39" s="420"/>
      <c r="G39" s="420"/>
      <c r="H39" s="420"/>
      <c r="I39" s="420"/>
      <c r="J39" s="420"/>
      <c r="K39" s="420"/>
      <c r="L39" s="420"/>
      <c r="M39" s="437"/>
      <c r="N39" s="437"/>
      <c r="O39" s="421"/>
      <c r="P39" s="420"/>
      <c r="Q39" s="420"/>
      <c r="R39" s="420"/>
      <c r="S39" s="420"/>
      <c r="T39" s="420"/>
      <c r="U39" s="420"/>
      <c r="V39" s="420"/>
      <c r="W39" s="420"/>
      <c r="X39" s="437"/>
      <c r="Y39" s="437"/>
      <c r="Z39" s="527">
        <f t="shared" si="34"/>
        <v>0</v>
      </c>
      <c r="AA39" s="528">
        <f t="shared" si="0"/>
        <v>0</v>
      </c>
      <c r="AB39" s="528">
        <f t="shared" si="1"/>
        <v>0</v>
      </c>
      <c r="AC39" s="528">
        <f t="shared" si="2"/>
        <v>0</v>
      </c>
      <c r="AD39" s="528">
        <f t="shared" si="3"/>
        <v>0</v>
      </c>
      <c r="AE39" s="528">
        <f t="shared" si="4"/>
        <v>0</v>
      </c>
      <c r="AF39" s="528">
        <f t="shared" si="5"/>
        <v>0</v>
      </c>
      <c r="AG39" s="528">
        <f t="shared" si="6"/>
        <v>0</v>
      </c>
      <c r="AH39" s="528">
        <f t="shared" si="7"/>
        <v>0</v>
      </c>
      <c r="AI39" s="528">
        <f t="shared" si="8"/>
        <v>0</v>
      </c>
      <c r="AJ39" s="631">
        <f t="shared" si="9"/>
        <v>0</v>
      </c>
      <c r="AL39" s="525" t="str">
        <f t="shared" si="44"/>
        <v>R-457A</v>
      </c>
      <c r="AM39" s="53">
        <v>136.38</v>
      </c>
      <c r="AN39" s="526" t="s">
        <v>252</v>
      </c>
      <c r="AO39" s="444">
        <f t="shared" si="45"/>
        <v>0</v>
      </c>
      <c r="AP39" s="423">
        <f t="shared" si="46"/>
        <v>0</v>
      </c>
      <c r="AQ39" s="423">
        <f t="shared" si="47"/>
        <v>0</v>
      </c>
      <c r="AR39" s="423">
        <f t="shared" si="48"/>
        <v>0</v>
      </c>
      <c r="AS39" s="423">
        <f t="shared" si="49"/>
        <v>0</v>
      </c>
      <c r="AT39" s="423">
        <f t="shared" si="40"/>
        <v>0</v>
      </c>
      <c r="AU39" s="423">
        <f t="shared" si="12"/>
        <v>0</v>
      </c>
      <c r="AV39" s="423">
        <f t="shared" si="13"/>
        <v>0</v>
      </c>
      <c r="AW39" s="423">
        <f t="shared" si="14"/>
        <v>0</v>
      </c>
      <c r="AX39" s="452">
        <f t="shared" si="15"/>
        <v>0</v>
      </c>
      <c r="AY39" s="452">
        <f t="shared" si="15"/>
        <v>0</v>
      </c>
      <c r="AZ39" s="424">
        <f t="shared" si="41"/>
        <v>0</v>
      </c>
      <c r="BA39" s="425">
        <f t="shared" si="16"/>
        <v>0</v>
      </c>
      <c r="BB39" s="425">
        <f t="shared" si="17"/>
        <v>0</v>
      </c>
      <c r="BC39" s="425">
        <f t="shared" si="18"/>
        <v>0</v>
      </c>
      <c r="BD39" s="425">
        <f t="shared" si="19"/>
        <v>0</v>
      </c>
      <c r="BE39" s="425">
        <f t="shared" si="20"/>
        <v>0</v>
      </c>
      <c r="BF39" s="425">
        <f t="shared" si="21"/>
        <v>0</v>
      </c>
      <c r="BG39" s="425">
        <f t="shared" si="22"/>
        <v>0</v>
      </c>
      <c r="BH39" s="425">
        <f t="shared" si="23"/>
        <v>0</v>
      </c>
      <c r="BI39" s="425">
        <f t="shared" si="24"/>
        <v>0</v>
      </c>
      <c r="BJ39" s="641">
        <f t="shared" si="25"/>
        <v>0</v>
      </c>
      <c r="BK39" s="527">
        <f t="shared" si="42"/>
        <v>0</v>
      </c>
      <c r="BL39" s="528">
        <f t="shared" si="26"/>
        <v>0</v>
      </c>
      <c r="BM39" s="528">
        <f t="shared" si="27"/>
        <v>0</v>
      </c>
      <c r="BN39" s="528">
        <f t="shared" si="28"/>
        <v>0</v>
      </c>
      <c r="BO39" s="528">
        <f t="shared" si="29"/>
        <v>0</v>
      </c>
      <c r="BP39" s="529">
        <f t="shared" si="43"/>
        <v>0</v>
      </c>
      <c r="BQ39" s="528">
        <f t="shared" si="30"/>
        <v>0</v>
      </c>
      <c r="BR39" s="528">
        <f t="shared" si="31"/>
        <v>0</v>
      </c>
      <c r="BS39" s="528">
        <f t="shared" si="32"/>
        <v>0</v>
      </c>
      <c r="BT39" s="528">
        <f t="shared" si="33"/>
        <v>0</v>
      </c>
      <c r="BU39" s="631">
        <f t="shared" si="33"/>
        <v>0</v>
      </c>
    </row>
    <row r="40" spans="2:73" ht="18" x14ac:dyDescent="0.25">
      <c r="B40" s="525" t="s">
        <v>211</v>
      </c>
      <c r="C40" s="526" t="s">
        <v>40</v>
      </c>
      <c r="D40" s="54"/>
      <c r="E40" s="420"/>
      <c r="F40" s="420"/>
      <c r="G40" s="420"/>
      <c r="H40" s="420"/>
      <c r="I40" s="420"/>
      <c r="J40" s="420"/>
      <c r="K40" s="420"/>
      <c r="L40" s="420"/>
      <c r="M40" s="437"/>
      <c r="N40" s="437"/>
      <c r="O40" s="421"/>
      <c r="P40" s="420"/>
      <c r="Q40" s="420"/>
      <c r="R40" s="420"/>
      <c r="S40" s="420"/>
      <c r="T40" s="420"/>
      <c r="U40" s="420"/>
      <c r="V40" s="420"/>
      <c r="W40" s="420"/>
      <c r="X40" s="437"/>
      <c r="Y40" s="437"/>
      <c r="Z40" s="527">
        <f t="shared" si="34"/>
        <v>0</v>
      </c>
      <c r="AA40" s="528">
        <f t="shared" si="0"/>
        <v>0</v>
      </c>
      <c r="AB40" s="528">
        <f t="shared" si="1"/>
        <v>0</v>
      </c>
      <c r="AC40" s="528">
        <f t="shared" si="2"/>
        <v>0</v>
      </c>
      <c r="AD40" s="528">
        <f t="shared" si="3"/>
        <v>0</v>
      </c>
      <c r="AE40" s="528">
        <f t="shared" si="4"/>
        <v>0</v>
      </c>
      <c r="AF40" s="528">
        <f t="shared" si="5"/>
        <v>0</v>
      </c>
      <c r="AG40" s="528">
        <f t="shared" si="6"/>
        <v>0</v>
      </c>
      <c r="AH40" s="528">
        <f t="shared" si="7"/>
        <v>0</v>
      </c>
      <c r="AI40" s="528">
        <f t="shared" si="8"/>
        <v>0</v>
      </c>
      <c r="AJ40" s="631">
        <f t="shared" si="9"/>
        <v>0</v>
      </c>
      <c r="AL40" s="525" t="str">
        <f t="shared" si="44"/>
        <v>R-470A</v>
      </c>
      <c r="AM40" s="53">
        <v>976.45</v>
      </c>
      <c r="AN40" s="526" t="s">
        <v>252</v>
      </c>
      <c r="AO40" s="444">
        <f t="shared" si="45"/>
        <v>0</v>
      </c>
      <c r="AP40" s="423">
        <f t="shared" si="46"/>
        <v>0</v>
      </c>
      <c r="AQ40" s="423">
        <f t="shared" si="47"/>
        <v>0</v>
      </c>
      <c r="AR40" s="423">
        <f t="shared" si="48"/>
        <v>0</v>
      </c>
      <c r="AS40" s="423">
        <f t="shared" si="49"/>
        <v>0</v>
      </c>
      <c r="AT40" s="423">
        <f t="shared" si="40"/>
        <v>0</v>
      </c>
      <c r="AU40" s="423">
        <f t="shared" si="12"/>
        <v>0</v>
      </c>
      <c r="AV40" s="423">
        <f t="shared" si="13"/>
        <v>0</v>
      </c>
      <c r="AW40" s="423">
        <f t="shared" si="14"/>
        <v>0</v>
      </c>
      <c r="AX40" s="452">
        <f t="shared" si="15"/>
        <v>0</v>
      </c>
      <c r="AY40" s="452">
        <f t="shared" si="15"/>
        <v>0</v>
      </c>
      <c r="AZ40" s="424">
        <f t="shared" si="41"/>
        <v>0</v>
      </c>
      <c r="BA40" s="425">
        <f t="shared" si="16"/>
        <v>0</v>
      </c>
      <c r="BB40" s="425">
        <f t="shared" si="17"/>
        <v>0</v>
      </c>
      <c r="BC40" s="425">
        <f t="shared" si="18"/>
        <v>0</v>
      </c>
      <c r="BD40" s="425">
        <f t="shared" si="19"/>
        <v>0</v>
      </c>
      <c r="BE40" s="425">
        <f t="shared" si="20"/>
        <v>0</v>
      </c>
      <c r="BF40" s="425">
        <f t="shared" si="21"/>
        <v>0</v>
      </c>
      <c r="BG40" s="425">
        <f t="shared" si="22"/>
        <v>0</v>
      </c>
      <c r="BH40" s="425">
        <f t="shared" si="23"/>
        <v>0</v>
      </c>
      <c r="BI40" s="425">
        <f t="shared" si="24"/>
        <v>0</v>
      </c>
      <c r="BJ40" s="641">
        <f t="shared" si="25"/>
        <v>0</v>
      </c>
      <c r="BK40" s="527">
        <f t="shared" si="42"/>
        <v>0</v>
      </c>
      <c r="BL40" s="528">
        <f t="shared" si="26"/>
        <v>0</v>
      </c>
      <c r="BM40" s="528">
        <f t="shared" si="27"/>
        <v>0</v>
      </c>
      <c r="BN40" s="528">
        <f t="shared" si="28"/>
        <v>0</v>
      </c>
      <c r="BO40" s="528">
        <f t="shared" si="29"/>
        <v>0</v>
      </c>
      <c r="BP40" s="529">
        <f t="shared" si="43"/>
        <v>0</v>
      </c>
      <c r="BQ40" s="528">
        <f t="shared" si="30"/>
        <v>0</v>
      </c>
      <c r="BR40" s="528">
        <f t="shared" si="31"/>
        <v>0</v>
      </c>
      <c r="BS40" s="528">
        <f t="shared" si="32"/>
        <v>0</v>
      </c>
      <c r="BT40" s="528">
        <f t="shared" si="33"/>
        <v>0</v>
      </c>
      <c r="BU40" s="631">
        <f t="shared" si="33"/>
        <v>0</v>
      </c>
    </row>
    <row r="41" spans="2:73" ht="18" x14ac:dyDescent="0.25">
      <c r="B41" s="525" t="s">
        <v>61</v>
      </c>
      <c r="C41" s="526" t="s">
        <v>40</v>
      </c>
      <c r="D41" s="54"/>
      <c r="E41" s="420"/>
      <c r="F41" s="420"/>
      <c r="G41" s="420"/>
      <c r="H41" s="420"/>
      <c r="I41" s="420"/>
      <c r="J41" s="420"/>
      <c r="K41" s="420"/>
      <c r="L41" s="420"/>
      <c r="M41" s="437"/>
      <c r="N41" s="437"/>
      <c r="O41" s="421"/>
      <c r="P41" s="420"/>
      <c r="Q41" s="420"/>
      <c r="R41" s="420"/>
      <c r="S41" s="420"/>
      <c r="T41" s="420"/>
      <c r="U41" s="420"/>
      <c r="V41" s="420"/>
      <c r="W41" s="420"/>
      <c r="X41" s="437"/>
      <c r="Y41" s="437"/>
      <c r="Z41" s="527">
        <f t="shared" si="34"/>
        <v>0</v>
      </c>
      <c r="AA41" s="528">
        <f t="shared" si="0"/>
        <v>0</v>
      </c>
      <c r="AB41" s="528">
        <f t="shared" si="1"/>
        <v>0</v>
      </c>
      <c r="AC41" s="528">
        <f t="shared" si="2"/>
        <v>0</v>
      </c>
      <c r="AD41" s="528">
        <f t="shared" si="3"/>
        <v>0</v>
      </c>
      <c r="AE41" s="528">
        <f t="shared" si="4"/>
        <v>0</v>
      </c>
      <c r="AF41" s="528">
        <f t="shared" si="5"/>
        <v>0</v>
      </c>
      <c r="AG41" s="528">
        <f t="shared" si="6"/>
        <v>0</v>
      </c>
      <c r="AH41" s="528">
        <f t="shared" si="7"/>
        <v>0</v>
      </c>
      <c r="AI41" s="528">
        <f t="shared" si="8"/>
        <v>0</v>
      </c>
      <c r="AJ41" s="631">
        <f t="shared" si="9"/>
        <v>0</v>
      </c>
      <c r="AL41" s="525" t="str">
        <f t="shared" si="44"/>
        <v>R-507A</v>
      </c>
      <c r="AM41" s="53">
        <v>3985</v>
      </c>
      <c r="AN41" s="526" t="s">
        <v>252</v>
      </c>
      <c r="AO41" s="444">
        <f t="shared" si="45"/>
        <v>0</v>
      </c>
      <c r="AP41" s="423">
        <f t="shared" si="46"/>
        <v>0</v>
      </c>
      <c r="AQ41" s="423">
        <f t="shared" si="47"/>
        <v>0</v>
      </c>
      <c r="AR41" s="423">
        <f t="shared" si="48"/>
        <v>0</v>
      </c>
      <c r="AS41" s="423">
        <f t="shared" si="49"/>
        <v>0</v>
      </c>
      <c r="AT41" s="423">
        <f t="shared" si="40"/>
        <v>0</v>
      </c>
      <c r="AU41" s="423">
        <f t="shared" si="12"/>
        <v>0</v>
      </c>
      <c r="AV41" s="423">
        <f t="shared" si="13"/>
        <v>0</v>
      </c>
      <c r="AW41" s="423">
        <f t="shared" si="14"/>
        <v>0</v>
      </c>
      <c r="AX41" s="452">
        <f t="shared" si="15"/>
        <v>0</v>
      </c>
      <c r="AY41" s="452">
        <f t="shared" si="15"/>
        <v>0</v>
      </c>
      <c r="AZ41" s="424">
        <f t="shared" si="41"/>
        <v>0</v>
      </c>
      <c r="BA41" s="425">
        <f t="shared" si="16"/>
        <v>0</v>
      </c>
      <c r="BB41" s="425">
        <f t="shared" si="17"/>
        <v>0</v>
      </c>
      <c r="BC41" s="425">
        <f t="shared" si="18"/>
        <v>0</v>
      </c>
      <c r="BD41" s="425">
        <f t="shared" si="19"/>
        <v>0</v>
      </c>
      <c r="BE41" s="425">
        <f t="shared" si="20"/>
        <v>0</v>
      </c>
      <c r="BF41" s="425">
        <f t="shared" si="21"/>
        <v>0</v>
      </c>
      <c r="BG41" s="425">
        <f t="shared" si="22"/>
        <v>0</v>
      </c>
      <c r="BH41" s="425">
        <f t="shared" si="23"/>
        <v>0</v>
      </c>
      <c r="BI41" s="425">
        <f t="shared" si="24"/>
        <v>0</v>
      </c>
      <c r="BJ41" s="641">
        <f t="shared" si="25"/>
        <v>0</v>
      </c>
      <c r="BK41" s="527">
        <f t="shared" si="42"/>
        <v>0</v>
      </c>
      <c r="BL41" s="528">
        <f t="shared" si="26"/>
        <v>0</v>
      </c>
      <c r="BM41" s="528">
        <f t="shared" si="27"/>
        <v>0</v>
      </c>
      <c r="BN41" s="528">
        <f t="shared" si="28"/>
        <v>0</v>
      </c>
      <c r="BO41" s="528">
        <f t="shared" si="29"/>
        <v>0</v>
      </c>
      <c r="BP41" s="529">
        <f t="shared" si="43"/>
        <v>0</v>
      </c>
      <c r="BQ41" s="528">
        <f t="shared" si="30"/>
        <v>0</v>
      </c>
      <c r="BR41" s="528">
        <f t="shared" si="31"/>
        <v>0</v>
      </c>
      <c r="BS41" s="528">
        <f t="shared" si="32"/>
        <v>0</v>
      </c>
      <c r="BT41" s="528">
        <f t="shared" si="33"/>
        <v>0</v>
      </c>
      <c r="BU41" s="631">
        <f t="shared" si="33"/>
        <v>0</v>
      </c>
    </row>
    <row r="42" spans="2:73" ht="18" x14ac:dyDescent="0.25">
      <c r="B42" s="525" t="s">
        <v>62</v>
      </c>
      <c r="C42" s="526" t="s">
        <v>40</v>
      </c>
      <c r="D42" s="54"/>
      <c r="E42" s="420"/>
      <c r="F42" s="420"/>
      <c r="G42" s="420"/>
      <c r="H42" s="420"/>
      <c r="I42" s="420"/>
      <c r="J42" s="420"/>
      <c r="K42" s="420"/>
      <c r="L42" s="420"/>
      <c r="M42" s="437"/>
      <c r="N42" s="437"/>
      <c r="O42" s="421"/>
      <c r="P42" s="420"/>
      <c r="Q42" s="420"/>
      <c r="R42" s="420"/>
      <c r="S42" s="420"/>
      <c r="T42" s="420"/>
      <c r="U42" s="420"/>
      <c r="V42" s="420"/>
      <c r="W42" s="420"/>
      <c r="X42" s="437"/>
      <c r="Y42" s="437"/>
      <c r="Z42" s="527">
        <f t="shared" si="34"/>
        <v>0</v>
      </c>
      <c r="AA42" s="528">
        <f t="shared" si="0"/>
        <v>0</v>
      </c>
      <c r="AB42" s="528">
        <f t="shared" si="1"/>
        <v>0</v>
      </c>
      <c r="AC42" s="528">
        <f t="shared" si="2"/>
        <v>0</v>
      </c>
      <c r="AD42" s="528">
        <f t="shared" si="3"/>
        <v>0</v>
      </c>
      <c r="AE42" s="528">
        <f t="shared" si="4"/>
        <v>0</v>
      </c>
      <c r="AF42" s="528">
        <f t="shared" si="5"/>
        <v>0</v>
      </c>
      <c r="AG42" s="528">
        <f t="shared" si="6"/>
        <v>0</v>
      </c>
      <c r="AH42" s="528">
        <f t="shared" si="7"/>
        <v>0</v>
      </c>
      <c r="AI42" s="528">
        <f t="shared" si="8"/>
        <v>0</v>
      </c>
      <c r="AJ42" s="631">
        <f t="shared" si="9"/>
        <v>0</v>
      </c>
      <c r="AL42" s="525" t="str">
        <f t="shared" si="44"/>
        <v>R-508B</v>
      </c>
      <c r="AM42" s="53">
        <v>6808</v>
      </c>
      <c r="AN42" s="526" t="s">
        <v>252</v>
      </c>
      <c r="AO42" s="444">
        <f t="shared" si="45"/>
        <v>0</v>
      </c>
      <c r="AP42" s="423">
        <f t="shared" si="46"/>
        <v>0</v>
      </c>
      <c r="AQ42" s="423">
        <f t="shared" si="47"/>
        <v>0</v>
      </c>
      <c r="AR42" s="423">
        <f t="shared" si="48"/>
        <v>0</v>
      </c>
      <c r="AS42" s="423">
        <f t="shared" si="49"/>
        <v>0</v>
      </c>
      <c r="AT42" s="423">
        <f t="shared" si="40"/>
        <v>0</v>
      </c>
      <c r="AU42" s="423">
        <f t="shared" si="12"/>
        <v>0</v>
      </c>
      <c r="AV42" s="423">
        <f t="shared" si="13"/>
        <v>0</v>
      </c>
      <c r="AW42" s="423">
        <f t="shared" si="14"/>
        <v>0</v>
      </c>
      <c r="AX42" s="452">
        <f t="shared" si="15"/>
        <v>0</v>
      </c>
      <c r="AY42" s="452">
        <f t="shared" si="15"/>
        <v>0</v>
      </c>
      <c r="AZ42" s="424">
        <f t="shared" si="41"/>
        <v>0</v>
      </c>
      <c r="BA42" s="425">
        <f t="shared" si="16"/>
        <v>0</v>
      </c>
      <c r="BB42" s="425">
        <f t="shared" si="17"/>
        <v>0</v>
      </c>
      <c r="BC42" s="425">
        <f t="shared" si="18"/>
        <v>0</v>
      </c>
      <c r="BD42" s="425">
        <f t="shared" si="19"/>
        <v>0</v>
      </c>
      <c r="BE42" s="425">
        <f t="shared" si="20"/>
        <v>0</v>
      </c>
      <c r="BF42" s="425">
        <f t="shared" si="21"/>
        <v>0</v>
      </c>
      <c r="BG42" s="425">
        <f t="shared" si="22"/>
        <v>0</v>
      </c>
      <c r="BH42" s="425">
        <f t="shared" si="23"/>
        <v>0</v>
      </c>
      <c r="BI42" s="425">
        <f t="shared" si="24"/>
        <v>0</v>
      </c>
      <c r="BJ42" s="641">
        <f t="shared" si="25"/>
        <v>0</v>
      </c>
      <c r="BK42" s="527">
        <f t="shared" si="42"/>
        <v>0</v>
      </c>
      <c r="BL42" s="528">
        <f t="shared" si="26"/>
        <v>0</v>
      </c>
      <c r="BM42" s="528">
        <f t="shared" si="27"/>
        <v>0</v>
      </c>
      <c r="BN42" s="528">
        <f t="shared" si="28"/>
        <v>0</v>
      </c>
      <c r="BO42" s="528">
        <f t="shared" si="29"/>
        <v>0</v>
      </c>
      <c r="BP42" s="529">
        <f t="shared" si="43"/>
        <v>0</v>
      </c>
      <c r="BQ42" s="528">
        <f t="shared" si="30"/>
        <v>0</v>
      </c>
      <c r="BR42" s="528">
        <f t="shared" si="31"/>
        <v>0</v>
      </c>
      <c r="BS42" s="528">
        <f t="shared" si="32"/>
        <v>0</v>
      </c>
      <c r="BT42" s="528">
        <f t="shared" si="33"/>
        <v>0</v>
      </c>
      <c r="BU42" s="631">
        <f t="shared" si="33"/>
        <v>0</v>
      </c>
    </row>
    <row r="43" spans="2:73" ht="18" x14ac:dyDescent="0.25">
      <c r="B43" s="525" t="s">
        <v>212</v>
      </c>
      <c r="C43" s="526" t="s">
        <v>40</v>
      </c>
      <c r="D43" s="54"/>
      <c r="E43" s="420"/>
      <c r="F43" s="420"/>
      <c r="G43" s="420"/>
      <c r="H43" s="420"/>
      <c r="I43" s="420"/>
      <c r="J43" s="420"/>
      <c r="K43" s="420"/>
      <c r="L43" s="420"/>
      <c r="M43" s="437"/>
      <c r="N43" s="437"/>
      <c r="O43" s="421"/>
      <c r="P43" s="420"/>
      <c r="Q43" s="420"/>
      <c r="R43" s="420"/>
      <c r="S43" s="420"/>
      <c r="T43" s="420"/>
      <c r="U43" s="420"/>
      <c r="V43" s="420"/>
      <c r="W43" s="420"/>
      <c r="X43" s="437"/>
      <c r="Y43" s="437"/>
      <c r="Z43" s="527">
        <f t="shared" si="34"/>
        <v>0</v>
      </c>
      <c r="AA43" s="528">
        <f t="shared" si="0"/>
        <v>0</v>
      </c>
      <c r="AB43" s="528">
        <f t="shared" si="1"/>
        <v>0</v>
      </c>
      <c r="AC43" s="528">
        <f t="shared" si="2"/>
        <v>0</v>
      </c>
      <c r="AD43" s="528">
        <f t="shared" si="3"/>
        <v>0</v>
      </c>
      <c r="AE43" s="528">
        <f t="shared" si="4"/>
        <v>0</v>
      </c>
      <c r="AF43" s="528">
        <f t="shared" si="5"/>
        <v>0</v>
      </c>
      <c r="AG43" s="528">
        <f t="shared" si="6"/>
        <v>0</v>
      </c>
      <c r="AH43" s="528">
        <f t="shared" si="7"/>
        <v>0</v>
      </c>
      <c r="AI43" s="528">
        <f t="shared" si="8"/>
        <v>0</v>
      </c>
      <c r="AJ43" s="631">
        <f t="shared" si="9"/>
        <v>0</v>
      </c>
      <c r="AL43" s="525" t="str">
        <f t="shared" si="44"/>
        <v>R-512A</v>
      </c>
      <c r="AM43" s="53">
        <v>189.3</v>
      </c>
      <c r="AN43" s="526" t="s">
        <v>252</v>
      </c>
      <c r="AO43" s="444">
        <f t="shared" si="45"/>
        <v>0</v>
      </c>
      <c r="AP43" s="423">
        <f t="shared" si="46"/>
        <v>0</v>
      </c>
      <c r="AQ43" s="423">
        <f t="shared" si="47"/>
        <v>0</v>
      </c>
      <c r="AR43" s="423">
        <f t="shared" si="48"/>
        <v>0</v>
      </c>
      <c r="AS43" s="423">
        <f t="shared" si="49"/>
        <v>0</v>
      </c>
      <c r="AT43" s="423">
        <f t="shared" si="40"/>
        <v>0</v>
      </c>
      <c r="AU43" s="423">
        <f t="shared" si="12"/>
        <v>0</v>
      </c>
      <c r="AV43" s="423">
        <f t="shared" si="13"/>
        <v>0</v>
      </c>
      <c r="AW43" s="423">
        <f t="shared" si="14"/>
        <v>0</v>
      </c>
      <c r="AX43" s="452">
        <f t="shared" si="15"/>
        <v>0</v>
      </c>
      <c r="AY43" s="452">
        <f t="shared" si="15"/>
        <v>0</v>
      </c>
      <c r="AZ43" s="424">
        <f t="shared" si="41"/>
        <v>0</v>
      </c>
      <c r="BA43" s="425">
        <f t="shared" si="16"/>
        <v>0</v>
      </c>
      <c r="BB43" s="425">
        <f t="shared" si="17"/>
        <v>0</v>
      </c>
      <c r="BC43" s="425">
        <f t="shared" si="18"/>
        <v>0</v>
      </c>
      <c r="BD43" s="425">
        <f t="shared" si="19"/>
        <v>0</v>
      </c>
      <c r="BE43" s="425">
        <f t="shared" si="20"/>
        <v>0</v>
      </c>
      <c r="BF43" s="425">
        <f t="shared" si="21"/>
        <v>0</v>
      </c>
      <c r="BG43" s="425">
        <f t="shared" si="22"/>
        <v>0</v>
      </c>
      <c r="BH43" s="425">
        <f t="shared" si="23"/>
        <v>0</v>
      </c>
      <c r="BI43" s="425">
        <f t="shared" si="24"/>
        <v>0</v>
      </c>
      <c r="BJ43" s="641">
        <f t="shared" si="25"/>
        <v>0</v>
      </c>
      <c r="BK43" s="527">
        <f t="shared" si="42"/>
        <v>0</v>
      </c>
      <c r="BL43" s="528">
        <f t="shared" si="26"/>
        <v>0</v>
      </c>
      <c r="BM43" s="528">
        <f t="shared" si="27"/>
        <v>0</v>
      </c>
      <c r="BN43" s="528">
        <f t="shared" si="28"/>
        <v>0</v>
      </c>
      <c r="BO43" s="528">
        <f t="shared" si="29"/>
        <v>0</v>
      </c>
      <c r="BP43" s="529">
        <f t="shared" si="43"/>
        <v>0</v>
      </c>
      <c r="BQ43" s="528">
        <f t="shared" si="30"/>
        <v>0</v>
      </c>
      <c r="BR43" s="528">
        <f t="shared" si="31"/>
        <v>0</v>
      </c>
      <c r="BS43" s="528">
        <f t="shared" si="32"/>
        <v>0</v>
      </c>
      <c r="BT43" s="528">
        <f t="shared" si="33"/>
        <v>0</v>
      </c>
      <c r="BU43" s="631">
        <f t="shared" si="33"/>
        <v>0</v>
      </c>
    </row>
    <row r="44" spans="2:73" ht="18" x14ac:dyDescent="0.25">
      <c r="B44" s="525" t="s">
        <v>143</v>
      </c>
      <c r="C44" s="526" t="s">
        <v>40</v>
      </c>
      <c r="D44" s="54"/>
      <c r="E44" s="420"/>
      <c r="F44" s="420"/>
      <c r="G44" s="420"/>
      <c r="H44" s="420"/>
      <c r="I44" s="420"/>
      <c r="J44" s="420"/>
      <c r="K44" s="420"/>
      <c r="L44" s="420"/>
      <c r="M44" s="437"/>
      <c r="N44" s="437"/>
      <c r="O44" s="421"/>
      <c r="P44" s="420"/>
      <c r="Q44" s="420"/>
      <c r="R44" s="420"/>
      <c r="S44" s="420"/>
      <c r="T44" s="420"/>
      <c r="U44" s="420"/>
      <c r="V44" s="420"/>
      <c r="W44" s="420"/>
      <c r="X44" s="437"/>
      <c r="Y44" s="437"/>
      <c r="Z44" s="527">
        <f t="shared" si="34"/>
        <v>0</v>
      </c>
      <c r="AA44" s="528">
        <f t="shared" si="0"/>
        <v>0</v>
      </c>
      <c r="AB44" s="528">
        <f t="shared" si="1"/>
        <v>0</v>
      </c>
      <c r="AC44" s="528">
        <f t="shared" si="2"/>
        <v>0</v>
      </c>
      <c r="AD44" s="528">
        <f t="shared" si="3"/>
        <v>0</v>
      </c>
      <c r="AE44" s="528">
        <f t="shared" si="4"/>
        <v>0</v>
      </c>
      <c r="AF44" s="528">
        <f t="shared" si="5"/>
        <v>0</v>
      </c>
      <c r="AG44" s="528">
        <f t="shared" si="6"/>
        <v>0</v>
      </c>
      <c r="AH44" s="528">
        <f t="shared" si="7"/>
        <v>0</v>
      </c>
      <c r="AI44" s="528">
        <f t="shared" si="8"/>
        <v>0</v>
      </c>
      <c r="AJ44" s="631">
        <f t="shared" si="9"/>
        <v>0</v>
      </c>
      <c r="AL44" s="525" t="str">
        <f t="shared" si="44"/>
        <v>R-513A</v>
      </c>
      <c r="AM44" s="53">
        <v>629.20000000000005</v>
      </c>
      <c r="AN44" s="526" t="s">
        <v>252</v>
      </c>
      <c r="AO44" s="444">
        <f t="shared" si="45"/>
        <v>0</v>
      </c>
      <c r="AP44" s="423">
        <f t="shared" si="46"/>
        <v>0</v>
      </c>
      <c r="AQ44" s="423">
        <f t="shared" si="47"/>
        <v>0</v>
      </c>
      <c r="AR44" s="423">
        <f t="shared" si="48"/>
        <v>0</v>
      </c>
      <c r="AS44" s="423">
        <f t="shared" si="49"/>
        <v>0</v>
      </c>
      <c r="AT44" s="423">
        <f t="shared" si="40"/>
        <v>0</v>
      </c>
      <c r="AU44" s="423">
        <f t="shared" si="12"/>
        <v>0</v>
      </c>
      <c r="AV44" s="423">
        <f t="shared" si="13"/>
        <v>0</v>
      </c>
      <c r="AW44" s="423">
        <f t="shared" si="14"/>
        <v>0</v>
      </c>
      <c r="AX44" s="452">
        <f t="shared" si="15"/>
        <v>0</v>
      </c>
      <c r="AY44" s="452">
        <f t="shared" si="15"/>
        <v>0</v>
      </c>
      <c r="AZ44" s="424">
        <f t="shared" si="41"/>
        <v>0</v>
      </c>
      <c r="BA44" s="425">
        <f t="shared" si="16"/>
        <v>0</v>
      </c>
      <c r="BB44" s="425">
        <f t="shared" si="17"/>
        <v>0</v>
      </c>
      <c r="BC44" s="425">
        <f t="shared" si="18"/>
        <v>0</v>
      </c>
      <c r="BD44" s="425">
        <f t="shared" si="19"/>
        <v>0</v>
      </c>
      <c r="BE44" s="425">
        <f t="shared" si="20"/>
        <v>0</v>
      </c>
      <c r="BF44" s="425">
        <f t="shared" si="21"/>
        <v>0</v>
      </c>
      <c r="BG44" s="425">
        <f t="shared" si="22"/>
        <v>0</v>
      </c>
      <c r="BH44" s="425">
        <f t="shared" si="23"/>
        <v>0</v>
      </c>
      <c r="BI44" s="425">
        <f t="shared" si="24"/>
        <v>0</v>
      </c>
      <c r="BJ44" s="641">
        <f t="shared" si="25"/>
        <v>0</v>
      </c>
      <c r="BK44" s="527">
        <f t="shared" si="42"/>
        <v>0</v>
      </c>
      <c r="BL44" s="528">
        <f t="shared" si="26"/>
        <v>0</v>
      </c>
      <c r="BM44" s="528">
        <f t="shared" si="27"/>
        <v>0</v>
      </c>
      <c r="BN44" s="528">
        <f t="shared" si="28"/>
        <v>0</v>
      </c>
      <c r="BO44" s="528">
        <f t="shared" si="29"/>
        <v>0</v>
      </c>
      <c r="BP44" s="529">
        <f t="shared" si="43"/>
        <v>0</v>
      </c>
      <c r="BQ44" s="528">
        <f t="shared" si="30"/>
        <v>0</v>
      </c>
      <c r="BR44" s="528">
        <f t="shared" si="31"/>
        <v>0</v>
      </c>
      <c r="BS44" s="528">
        <f t="shared" si="32"/>
        <v>0</v>
      </c>
      <c r="BT44" s="528">
        <f t="shared" si="33"/>
        <v>0</v>
      </c>
      <c r="BU44" s="631">
        <f t="shared" si="33"/>
        <v>0</v>
      </c>
    </row>
    <row r="45" spans="2:73" ht="18" x14ac:dyDescent="0.25">
      <c r="B45" s="530" t="s">
        <v>213</v>
      </c>
      <c r="C45" s="531" t="s">
        <v>40</v>
      </c>
      <c r="D45" s="54"/>
      <c r="E45" s="420"/>
      <c r="F45" s="420"/>
      <c r="G45" s="420"/>
      <c r="H45" s="420"/>
      <c r="I45" s="420"/>
      <c r="J45" s="420"/>
      <c r="K45" s="420"/>
      <c r="L45" s="420"/>
      <c r="M45" s="437"/>
      <c r="N45" s="437"/>
      <c r="O45" s="421"/>
      <c r="P45" s="420"/>
      <c r="Q45" s="420"/>
      <c r="R45" s="420"/>
      <c r="S45" s="420"/>
      <c r="T45" s="420"/>
      <c r="U45" s="420"/>
      <c r="V45" s="420"/>
      <c r="W45" s="420"/>
      <c r="X45" s="437"/>
      <c r="Y45" s="437"/>
      <c r="Z45" s="527">
        <f t="shared" si="34"/>
        <v>0</v>
      </c>
      <c r="AA45" s="528">
        <f t="shared" si="0"/>
        <v>0</v>
      </c>
      <c r="AB45" s="528">
        <f t="shared" si="1"/>
        <v>0</v>
      </c>
      <c r="AC45" s="528">
        <f t="shared" si="2"/>
        <v>0</v>
      </c>
      <c r="AD45" s="528">
        <f t="shared" si="3"/>
        <v>0</v>
      </c>
      <c r="AE45" s="528">
        <f t="shared" si="4"/>
        <v>0</v>
      </c>
      <c r="AF45" s="528">
        <f t="shared" si="5"/>
        <v>0</v>
      </c>
      <c r="AG45" s="528">
        <f t="shared" si="6"/>
        <v>0</v>
      </c>
      <c r="AH45" s="528">
        <f t="shared" si="7"/>
        <v>0</v>
      </c>
      <c r="AI45" s="528">
        <f t="shared" si="8"/>
        <v>0</v>
      </c>
      <c r="AJ45" s="631">
        <f t="shared" si="9"/>
        <v>0</v>
      </c>
      <c r="AK45" s="532"/>
      <c r="AL45" s="530" t="str">
        <f t="shared" si="44"/>
        <v>R-515B</v>
      </c>
      <c r="AM45" s="422">
        <v>286.58</v>
      </c>
      <c r="AN45" s="531" t="s">
        <v>252</v>
      </c>
      <c r="AO45" s="444">
        <f t="shared" si="45"/>
        <v>0</v>
      </c>
      <c r="AP45" s="423">
        <f t="shared" si="46"/>
        <v>0</v>
      </c>
      <c r="AQ45" s="423">
        <f t="shared" si="47"/>
        <v>0</v>
      </c>
      <c r="AR45" s="423">
        <f t="shared" si="48"/>
        <v>0</v>
      </c>
      <c r="AS45" s="423">
        <f t="shared" si="49"/>
        <v>0</v>
      </c>
      <c r="AT45" s="423">
        <f t="shared" si="40"/>
        <v>0</v>
      </c>
      <c r="AU45" s="423">
        <f t="shared" si="12"/>
        <v>0</v>
      </c>
      <c r="AV45" s="423">
        <f t="shared" si="13"/>
        <v>0</v>
      </c>
      <c r="AW45" s="423">
        <f t="shared" si="14"/>
        <v>0</v>
      </c>
      <c r="AX45" s="452">
        <f t="shared" si="15"/>
        <v>0</v>
      </c>
      <c r="AY45" s="452">
        <f t="shared" si="15"/>
        <v>0</v>
      </c>
      <c r="AZ45" s="424">
        <f t="shared" si="41"/>
        <v>0</v>
      </c>
      <c r="BA45" s="425">
        <f t="shared" si="16"/>
        <v>0</v>
      </c>
      <c r="BB45" s="425">
        <f t="shared" si="17"/>
        <v>0</v>
      </c>
      <c r="BC45" s="425">
        <f t="shared" si="18"/>
        <v>0</v>
      </c>
      <c r="BD45" s="425">
        <f t="shared" si="19"/>
        <v>0</v>
      </c>
      <c r="BE45" s="425">
        <f t="shared" si="20"/>
        <v>0</v>
      </c>
      <c r="BF45" s="425">
        <f t="shared" si="21"/>
        <v>0</v>
      </c>
      <c r="BG45" s="425">
        <f t="shared" si="22"/>
        <v>0</v>
      </c>
      <c r="BH45" s="425">
        <f t="shared" si="23"/>
        <v>0</v>
      </c>
      <c r="BI45" s="425">
        <f t="shared" si="24"/>
        <v>0</v>
      </c>
      <c r="BJ45" s="641">
        <f t="shared" si="25"/>
        <v>0</v>
      </c>
      <c r="BK45" s="513">
        <f t="shared" si="42"/>
        <v>0</v>
      </c>
      <c r="BL45" s="514">
        <f t="shared" si="26"/>
        <v>0</v>
      </c>
      <c r="BM45" s="514">
        <f t="shared" si="27"/>
        <v>0</v>
      </c>
      <c r="BN45" s="514">
        <f t="shared" si="28"/>
        <v>0</v>
      </c>
      <c r="BO45" s="514">
        <f t="shared" si="29"/>
        <v>0</v>
      </c>
      <c r="BP45" s="524">
        <f t="shared" si="43"/>
        <v>0</v>
      </c>
      <c r="BQ45" s="514">
        <f t="shared" si="30"/>
        <v>0</v>
      </c>
      <c r="BR45" s="514">
        <f t="shared" si="31"/>
        <v>0</v>
      </c>
      <c r="BS45" s="514">
        <f t="shared" si="32"/>
        <v>0</v>
      </c>
      <c r="BT45" s="514">
        <f t="shared" si="33"/>
        <v>0</v>
      </c>
      <c r="BU45" s="630">
        <f t="shared" si="33"/>
        <v>0</v>
      </c>
    </row>
    <row r="46" spans="2:73" ht="18" x14ac:dyDescent="0.25">
      <c r="B46" s="530" t="s">
        <v>214</v>
      </c>
      <c r="C46" s="531" t="s">
        <v>40</v>
      </c>
      <c r="D46" s="54"/>
      <c r="E46" s="420"/>
      <c r="F46" s="420"/>
      <c r="G46" s="420"/>
      <c r="H46" s="420"/>
      <c r="I46" s="420"/>
      <c r="J46" s="420"/>
      <c r="K46" s="420"/>
      <c r="L46" s="420"/>
      <c r="M46" s="437"/>
      <c r="N46" s="437"/>
      <c r="O46" s="421"/>
      <c r="P46" s="420"/>
      <c r="Q46" s="420"/>
      <c r="R46" s="420"/>
      <c r="S46" s="420"/>
      <c r="T46" s="420"/>
      <c r="U46" s="420"/>
      <c r="V46" s="420"/>
      <c r="W46" s="420"/>
      <c r="X46" s="437"/>
      <c r="Y46" s="437"/>
      <c r="Z46" s="527">
        <f t="shared" si="34"/>
        <v>0</v>
      </c>
      <c r="AA46" s="528">
        <f t="shared" si="0"/>
        <v>0</v>
      </c>
      <c r="AB46" s="528">
        <f t="shared" si="1"/>
        <v>0</v>
      </c>
      <c r="AC46" s="528">
        <f t="shared" si="2"/>
        <v>0</v>
      </c>
      <c r="AD46" s="528">
        <f t="shared" si="3"/>
        <v>0</v>
      </c>
      <c r="AE46" s="528">
        <f t="shared" si="4"/>
        <v>0</v>
      </c>
      <c r="AF46" s="528">
        <f t="shared" si="5"/>
        <v>0</v>
      </c>
      <c r="AG46" s="528">
        <f t="shared" si="6"/>
        <v>0</v>
      </c>
      <c r="AH46" s="528">
        <f t="shared" si="7"/>
        <v>0</v>
      </c>
      <c r="AI46" s="528">
        <f t="shared" si="8"/>
        <v>0</v>
      </c>
      <c r="AJ46" s="631">
        <f t="shared" si="9"/>
        <v>0</v>
      </c>
      <c r="AK46" s="532"/>
      <c r="AL46" s="530" t="str">
        <f t="shared" si="44"/>
        <v>R-516A</v>
      </c>
      <c r="AM46" s="422">
        <v>138.91</v>
      </c>
      <c r="AN46" s="531" t="s">
        <v>252</v>
      </c>
      <c r="AO46" s="444">
        <f t="shared" si="45"/>
        <v>0</v>
      </c>
      <c r="AP46" s="423">
        <f t="shared" si="46"/>
        <v>0</v>
      </c>
      <c r="AQ46" s="423">
        <f t="shared" si="47"/>
        <v>0</v>
      </c>
      <c r="AR46" s="423">
        <f t="shared" si="48"/>
        <v>0</v>
      </c>
      <c r="AS46" s="423">
        <f t="shared" si="49"/>
        <v>0</v>
      </c>
      <c r="AT46" s="423">
        <f t="shared" si="40"/>
        <v>0</v>
      </c>
      <c r="AU46" s="423">
        <f t="shared" si="12"/>
        <v>0</v>
      </c>
      <c r="AV46" s="423">
        <f t="shared" si="13"/>
        <v>0</v>
      </c>
      <c r="AW46" s="423">
        <f t="shared" si="14"/>
        <v>0</v>
      </c>
      <c r="AX46" s="452">
        <f t="shared" si="15"/>
        <v>0</v>
      </c>
      <c r="AY46" s="452">
        <f t="shared" si="15"/>
        <v>0</v>
      </c>
      <c r="AZ46" s="424">
        <f t="shared" si="41"/>
        <v>0</v>
      </c>
      <c r="BA46" s="425">
        <f t="shared" si="16"/>
        <v>0</v>
      </c>
      <c r="BB46" s="425">
        <f t="shared" si="17"/>
        <v>0</v>
      </c>
      <c r="BC46" s="425">
        <f t="shared" si="18"/>
        <v>0</v>
      </c>
      <c r="BD46" s="425">
        <f t="shared" si="19"/>
        <v>0</v>
      </c>
      <c r="BE46" s="425">
        <f t="shared" si="20"/>
        <v>0</v>
      </c>
      <c r="BF46" s="425">
        <f t="shared" si="21"/>
        <v>0</v>
      </c>
      <c r="BG46" s="425">
        <f t="shared" si="22"/>
        <v>0</v>
      </c>
      <c r="BH46" s="425">
        <f t="shared" si="23"/>
        <v>0</v>
      </c>
      <c r="BI46" s="425">
        <f t="shared" si="24"/>
        <v>0</v>
      </c>
      <c r="BJ46" s="641">
        <f t="shared" si="25"/>
        <v>0</v>
      </c>
      <c r="BK46" s="513">
        <f t="shared" si="42"/>
        <v>0</v>
      </c>
      <c r="BL46" s="514">
        <f t="shared" si="26"/>
        <v>0</v>
      </c>
      <c r="BM46" s="514">
        <f t="shared" si="27"/>
        <v>0</v>
      </c>
      <c r="BN46" s="514">
        <f t="shared" si="28"/>
        <v>0</v>
      </c>
      <c r="BO46" s="514">
        <f t="shared" si="29"/>
        <v>0</v>
      </c>
      <c r="BP46" s="524">
        <f t="shared" si="43"/>
        <v>0</v>
      </c>
      <c r="BQ46" s="514">
        <f t="shared" si="30"/>
        <v>0</v>
      </c>
      <c r="BR46" s="514">
        <f t="shared" si="31"/>
        <v>0</v>
      </c>
      <c r="BS46" s="514">
        <f t="shared" si="32"/>
        <v>0</v>
      </c>
      <c r="BT46" s="514">
        <f t="shared" si="33"/>
        <v>0</v>
      </c>
      <c r="BU46" s="630">
        <f t="shared" si="33"/>
        <v>0</v>
      </c>
    </row>
    <row r="47" spans="2:73" ht="18" x14ac:dyDescent="0.25">
      <c r="B47" s="530" t="s">
        <v>274</v>
      </c>
      <c r="C47" s="531" t="s">
        <v>40</v>
      </c>
      <c r="D47" s="54"/>
      <c r="E47" s="420"/>
      <c r="F47" s="420"/>
      <c r="G47" s="420"/>
      <c r="H47" s="420"/>
      <c r="I47" s="420"/>
      <c r="J47" s="420"/>
      <c r="K47" s="420"/>
      <c r="L47" s="420"/>
      <c r="M47" s="437"/>
      <c r="N47" s="437"/>
      <c r="O47" s="421"/>
      <c r="P47" s="420"/>
      <c r="Q47" s="420"/>
      <c r="R47" s="420"/>
      <c r="S47" s="420"/>
      <c r="T47" s="420"/>
      <c r="U47" s="420"/>
      <c r="V47" s="420"/>
      <c r="W47" s="420"/>
      <c r="X47" s="437"/>
      <c r="Y47" s="437"/>
      <c r="Z47" s="527">
        <f t="shared" si="34"/>
        <v>0</v>
      </c>
      <c r="AA47" s="528">
        <f t="shared" si="0"/>
        <v>0</v>
      </c>
      <c r="AB47" s="528">
        <f t="shared" si="1"/>
        <v>0</v>
      </c>
      <c r="AC47" s="528">
        <f t="shared" si="2"/>
        <v>0</v>
      </c>
      <c r="AD47" s="528">
        <f t="shared" si="3"/>
        <v>0</v>
      </c>
      <c r="AE47" s="528">
        <f t="shared" si="4"/>
        <v>0</v>
      </c>
      <c r="AF47" s="528">
        <f t="shared" si="5"/>
        <v>0</v>
      </c>
      <c r="AG47" s="528">
        <f t="shared" si="6"/>
        <v>0</v>
      </c>
      <c r="AH47" s="528">
        <f t="shared" si="7"/>
        <v>0</v>
      </c>
      <c r="AI47" s="528">
        <f t="shared" si="8"/>
        <v>0</v>
      </c>
      <c r="AJ47" s="631">
        <f t="shared" si="9"/>
        <v>0</v>
      </c>
      <c r="AK47" s="532"/>
      <c r="AL47" s="530" t="str">
        <f t="shared" si="44"/>
        <v>Other (please specify)</v>
      </c>
      <c r="AM47" s="422"/>
      <c r="AN47" s="531" t="s">
        <v>252</v>
      </c>
      <c r="AO47" s="444">
        <f t="shared" si="45"/>
        <v>0</v>
      </c>
      <c r="AP47" s="423">
        <f t="shared" si="46"/>
        <v>0</v>
      </c>
      <c r="AQ47" s="423">
        <f t="shared" si="47"/>
        <v>0</v>
      </c>
      <c r="AR47" s="423">
        <f t="shared" si="48"/>
        <v>0</v>
      </c>
      <c r="AS47" s="423">
        <f t="shared" si="49"/>
        <v>0</v>
      </c>
      <c r="AT47" s="423">
        <f t="shared" si="40"/>
        <v>0</v>
      </c>
      <c r="AU47" s="423">
        <f t="shared" si="12"/>
        <v>0</v>
      </c>
      <c r="AV47" s="423">
        <f t="shared" si="13"/>
        <v>0</v>
      </c>
      <c r="AW47" s="423">
        <f t="shared" si="14"/>
        <v>0</v>
      </c>
      <c r="AX47" s="452">
        <f t="shared" si="15"/>
        <v>0</v>
      </c>
      <c r="AY47" s="452">
        <f t="shared" si="15"/>
        <v>0</v>
      </c>
      <c r="AZ47" s="424">
        <f t="shared" si="41"/>
        <v>0</v>
      </c>
      <c r="BA47" s="425">
        <f t="shared" si="16"/>
        <v>0</v>
      </c>
      <c r="BB47" s="425">
        <f t="shared" si="17"/>
        <v>0</v>
      </c>
      <c r="BC47" s="425">
        <f t="shared" si="18"/>
        <v>0</v>
      </c>
      <c r="BD47" s="425">
        <f t="shared" si="19"/>
        <v>0</v>
      </c>
      <c r="BE47" s="425">
        <f t="shared" si="20"/>
        <v>0</v>
      </c>
      <c r="BF47" s="425">
        <f t="shared" si="21"/>
        <v>0</v>
      </c>
      <c r="BG47" s="425">
        <f t="shared" si="22"/>
        <v>0</v>
      </c>
      <c r="BH47" s="425">
        <f t="shared" si="23"/>
        <v>0</v>
      </c>
      <c r="BI47" s="425">
        <f t="shared" si="24"/>
        <v>0</v>
      </c>
      <c r="BJ47" s="641">
        <f t="shared" si="25"/>
        <v>0</v>
      </c>
      <c r="BK47" s="513">
        <f t="shared" si="42"/>
        <v>0</v>
      </c>
      <c r="BL47" s="514">
        <f t="shared" si="26"/>
        <v>0</v>
      </c>
      <c r="BM47" s="514">
        <f t="shared" si="27"/>
        <v>0</v>
      </c>
      <c r="BN47" s="514">
        <f t="shared" si="28"/>
        <v>0</v>
      </c>
      <c r="BO47" s="514">
        <f t="shared" si="29"/>
        <v>0</v>
      </c>
      <c r="BP47" s="524">
        <f t="shared" si="43"/>
        <v>0</v>
      </c>
      <c r="BQ47" s="514">
        <f t="shared" si="30"/>
        <v>0</v>
      </c>
      <c r="BR47" s="514">
        <f t="shared" si="31"/>
        <v>0</v>
      </c>
      <c r="BS47" s="514">
        <f t="shared" si="32"/>
        <v>0</v>
      </c>
      <c r="BT47" s="514">
        <f t="shared" si="33"/>
        <v>0</v>
      </c>
      <c r="BU47" s="630">
        <f t="shared" si="33"/>
        <v>0</v>
      </c>
    </row>
    <row r="48" spans="2:73" ht="18.75" thickBot="1" x14ac:dyDescent="0.3">
      <c r="B48" s="533" t="s">
        <v>274</v>
      </c>
      <c r="C48" s="534" t="s">
        <v>40</v>
      </c>
      <c r="D48" s="535"/>
      <c r="E48" s="536"/>
      <c r="F48" s="536"/>
      <c r="G48" s="536"/>
      <c r="H48" s="536"/>
      <c r="I48" s="536"/>
      <c r="J48" s="536"/>
      <c r="K48" s="536"/>
      <c r="L48" s="536"/>
      <c r="M48" s="537"/>
      <c r="N48" s="537"/>
      <c r="O48" s="538"/>
      <c r="P48" s="536"/>
      <c r="Q48" s="536"/>
      <c r="R48" s="536"/>
      <c r="S48" s="536"/>
      <c r="T48" s="536"/>
      <c r="U48" s="536"/>
      <c r="V48" s="536"/>
      <c r="W48" s="536"/>
      <c r="X48" s="537"/>
      <c r="Y48" s="537"/>
      <c r="Z48" s="539">
        <f t="shared" si="34"/>
        <v>0</v>
      </c>
      <c r="AA48" s="540">
        <f t="shared" si="0"/>
        <v>0</v>
      </c>
      <c r="AB48" s="540">
        <f t="shared" si="1"/>
        <v>0</v>
      </c>
      <c r="AC48" s="540">
        <f t="shared" si="2"/>
        <v>0</v>
      </c>
      <c r="AD48" s="540">
        <f t="shared" si="3"/>
        <v>0</v>
      </c>
      <c r="AE48" s="540">
        <f t="shared" si="4"/>
        <v>0</v>
      </c>
      <c r="AF48" s="540">
        <f t="shared" si="5"/>
        <v>0</v>
      </c>
      <c r="AG48" s="540">
        <f t="shared" si="6"/>
        <v>0</v>
      </c>
      <c r="AH48" s="540">
        <f t="shared" si="7"/>
        <v>0</v>
      </c>
      <c r="AI48" s="540">
        <f t="shared" si="8"/>
        <v>0</v>
      </c>
      <c r="AJ48" s="632">
        <f>N48-Y48</f>
        <v>0</v>
      </c>
      <c r="AL48" s="533" t="str">
        <f t="shared" si="44"/>
        <v>Other (please specify)</v>
      </c>
      <c r="AM48" s="52"/>
      <c r="AN48" s="534" t="s">
        <v>252</v>
      </c>
      <c r="AO48" s="541">
        <f t="shared" si="45"/>
        <v>0</v>
      </c>
      <c r="AP48" s="542">
        <f t="shared" si="46"/>
        <v>0</v>
      </c>
      <c r="AQ48" s="542">
        <f t="shared" si="47"/>
        <v>0</v>
      </c>
      <c r="AR48" s="542">
        <f t="shared" si="48"/>
        <v>0</v>
      </c>
      <c r="AS48" s="542">
        <f t="shared" si="49"/>
        <v>0</v>
      </c>
      <c r="AT48" s="542">
        <f t="shared" si="40"/>
        <v>0</v>
      </c>
      <c r="AU48" s="542">
        <f t="shared" si="12"/>
        <v>0</v>
      </c>
      <c r="AV48" s="542">
        <f t="shared" si="13"/>
        <v>0</v>
      </c>
      <c r="AW48" s="542">
        <f t="shared" si="14"/>
        <v>0</v>
      </c>
      <c r="AX48" s="543">
        <f t="shared" si="15"/>
        <v>0</v>
      </c>
      <c r="AY48" s="543">
        <f t="shared" si="15"/>
        <v>0</v>
      </c>
      <c r="AZ48" s="544">
        <f t="shared" si="41"/>
        <v>0</v>
      </c>
      <c r="BA48" s="545">
        <f t="shared" si="16"/>
        <v>0</v>
      </c>
      <c r="BB48" s="545">
        <f t="shared" si="17"/>
        <v>0</v>
      </c>
      <c r="BC48" s="545">
        <f t="shared" si="18"/>
        <v>0</v>
      </c>
      <c r="BD48" s="545">
        <f t="shared" si="19"/>
        <v>0</v>
      </c>
      <c r="BE48" s="545">
        <f t="shared" si="20"/>
        <v>0</v>
      </c>
      <c r="BF48" s="545">
        <f t="shared" si="21"/>
        <v>0</v>
      </c>
      <c r="BG48" s="545">
        <f t="shared" si="22"/>
        <v>0</v>
      </c>
      <c r="BH48" s="545">
        <f t="shared" si="23"/>
        <v>0</v>
      </c>
      <c r="BI48" s="545">
        <f t="shared" si="24"/>
        <v>0</v>
      </c>
      <c r="BJ48" s="642">
        <f t="shared" si="25"/>
        <v>0</v>
      </c>
      <c r="BK48" s="546">
        <f t="shared" si="42"/>
        <v>0</v>
      </c>
      <c r="BL48" s="547">
        <f t="shared" si="26"/>
        <v>0</v>
      </c>
      <c r="BM48" s="547">
        <f t="shared" si="27"/>
        <v>0</v>
      </c>
      <c r="BN48" s="547">
        <f t="shared" si="28"/>
        <v>0</v>
      </c>
      <c r="BO48" s="547">
        <f t="shared" si="29"/>
        <v>0</v>
      </c>
      <c r="BP48" s="548">
        <f t="shared" si="43"/>
        <v>0</v>
      </c>
      <c r="BQ48" s="547">
        <f t="shared" si="30"/>
        <v>0</v>
      </c>
      <c r="BR48" s="547">
        <f t="shared" si="31"/>
        <v>0</v>
      </c>
      <c r="BS48" s="547">
        <f t="shared" si="32"/>
        <v>0</v>
      </c>
      <c r="BT48" s="547">
        <f t="shared" si="33"/>
        <v>0</v>
      </c>
      <c r="BU48" s="637">
        <f t="shared" si="33"/>
        <v>0</v>
      </c>
    </row>
    <row r="49" spans="2:73" ht="19.5" thickTop="1" thickBot="1" x14ac:dyDescent="0.3">
      <c r="B49" s="431" t="s">
        <v>63</v>
      </c>
      <c r="C49" s="431" t="s">
        <v>40</v>
      </c>
      <c r="D49" s="549">
        <f>SUM(D5:D48)</f>
        <v>0</v>
      </c>
      <c r="E49" s="550">
        <f>SUM(E5:E48)</f>
        <v>0</v>
      </c>
      <c r="F49" s="550">
        <f>SUM(F5:F48)</f>
        <v>0</v>
      </c>
      <c r="G49" s="550">
        <f>SUM(G5:G48)</f>
        <v>0</v>
      </c>
      <c r="H49" s="550">
        <f>SUM(H5:H48)</f>
        <v>0</v>
      </c>
      <c r="I49" s="550"/>
      <c r="J49" s="550"/>
      <c r="K49" s="550"/>
      <c r="L49" s="550"/>
      <c r="M49" s="551"/>
      <c r="N49" s="551"/>
      <c r="O49" s="552">
        <f>SUM(O5:O48)</f>
        <v>0</v>
      </c>
      <c r="P49" s="553">
        <f>SUM(P5:P48)</f>
        <v>0</v>
      </c>
      <c r="Q49" s="553">
        <f>SUM(Q5:Q48)</f>
        <v>0</v>
      </c>
      <c r="R49" s="553">
        <f>SUM(R5:R48)</f>
        <v>0</v>
      </c>
      <c r="S49" s="553">
        <f>SUM(S5:S48)</f>
        <v>0</v>
      </c>
      <c r="T49" s="553"/>
      <c r="U49" s="553"/>
      <c r="V49" s="553"/>
      <c r="W49" s="553"/>
      <c r="X49" s="554"/>
      <c r="Y49" s="554"/>
      <c r="Z49" s="555">
        <f t="shared" ref="Z49:AJ49" si="50">SUM(Z5:Z48)</f>
        <v>0</v>
      </c>
      <c r="AA49" s="556">
        <f t="shared" si="50"/>
        <v>0</v>
      </c>
      <c r="AB49" s="556">
        <f t="shared" si="50"/>
        <v>0</v>
      </c>
      <c r="AC49" s="556">
        <f t="shared" si="50"/>
        <v>0</v>
      </c>
      <c r="AD49" s="556">
        <f t="shared" si="50"/>
        <v>0</v>
      </c>
      <c r="AE49" s="556">
        <f t="shared" si="50"/>
        <v>0</v>
      </c>
      <c r="AF49" s="556">
        <f t="shared" si="50"/>
        <v>0</v>
      </c>
      <c r="AG49" s="556">
        <f t="shared" si="50"/>
        <v>0</v>
      </c>
      <c r="AH49" s="556">
        <f t="shared" si="50"/>
        <v>0</v>
      </c>
      <c r="AI49" s="556">
        <f t="shared" si="50"/>
        <v>0</v>
      </c>
      <c r="AJ49" s="633">
        <f t="shared" si="50"/>
        <v>0</v>
      </c>
      <c r="AL49" s="680" t="s">
        <v>63</v>
      </c>
      <c r="AM49" s="681"/>
      <c r="AN49" s="557" t="s">
        <v>252</v>
      </c>
      <c r="AO49" s="558">
        <f t="shared" ref="AO49:BU49" si="51">SUM(AO5:AO48)</f>
        <v>0</v>
      </c>
      <c r="AP49" s="559">
        <f t="shared" si="51"/>
        <v>0</v>
      </c>
      <c r="AQ49" s="559">
        <f t="shared" si="51"/>
        <v>0</v>
      </c>
      <c r="AR49" s="559">
        <f t="shared" si="51"/>
        <v>0</v>
      </c>
      <c r="AS49" s="559">
        <f t="shared" si="51"/>
        <v>0</v>
      </c>
      <c r="AT49" s="559">
        <f t="shared" si="51"/>
        <v>0</v>
      </c>
      <c r="AU49" s="559">
        <f t="shared" si="51"/>
        <v>0</v>
      </c>
      <c r="AV49" s="559">
        <f t="shared" si="51"/>
        <v>0</v>
      </c>
      <c r="AW49" s="559">
        <f t="shared" si="51"/>
        <v>0</v>
      </c>
      <c r="AX49" s="560">
        <f t="shared" si="51"/>
        <v>0</v>
      </c>
      <c r="AY49" s="560">
        <f t="shared" si="51"/>
        <v>0</v>
      </c>
      <c r="AZ49" s="561">
        <f t="shared" si="51"/>
        <v>0</v>
      </c>
      <c r="BA49" s="562">
        <f t="shared" si="51"/>
        <v>0</v>
      </c>
      <c r="BB49" s="562">
        <f t="shared" si="51"/>
        <v>0</v>
      </c>
      <c r="BC49" s="562">
        <f t="shared" si="51"/>
        <v>0</v>
      </c>
      <c r="BD49" s="562">
        <f t="shared" si="51"/>
        <v>0</v>
      </c>
      <c r="BE49" s="562">
        <f t="shared" si="51"/>
        <v>0</v>
      </c>
      <c r="BF49" s="562">
        <f t="shared" si="51"/>
        <v>0</v>
      </c>
      <c r="BG49" s="562">
        <f t="shared" si="51"/>
        <v>0</v>
      </c>
      <c r="BH49" s="562">
        <f t="shared" si="51"/>
        <v>0</v>
      </c>
      <c r="BI49" s="562">
        <f t="shared" si="51"/>
        <v>0</v>
      </c>
      <c r="BJ49" s="643">
        <f t="shared" si="51"/>
        <v>0</v>
      </c>
      <c r="BK49" s="563">
        <f t="shared" si="51"/>
        <v>0</v>
      </c>
      <c r="BL49" s="564">
        <f t="shared" si="51"/>
        <v>0</v>
      </c>
      <c r="BM49" s="564">
        <f t="shared" si="51"/>
        <v>0</v>
      </c>
      <c r="BN49" s="564">
        <f t="shared" si="51"/>
        <v>0</v>
      </c>
      <c r="BO49" s="564">
        <f t="shared" si="51"/>
        <v>0</v>
      </c>
      <c r="BP49" s="565">
        <f t="shared" si="51"/>
        <v>0</v>
      </c>
      <c r="BQ49" s="564">
        <f t="shared" si="51"/>
        <v>0</v>
      </c>
      <c r="BR49" s="564">
        <f t="shared" si="51"/>
        <v>0</v>
      </c>
      <c r="BS49" s="564">
        <f t="shared" si="51"/>
        <v>0</v>
      </c>
      <c r="BT49" s="564">
        <f t="shared" si="51"/>
        <v>0</v>
      </c>
      <c r="BU49" s="638">
        <f t="shared" si="51"/>
        <v>0</v>
      </c>
    </row>
    <row r="50" spans="2:73" ht="18" x14ac:dyDescent="0.25">
      <c r="B50" s="530" t="s">
        <v>64</v>
      </c>
      <c r="C50" s="531" t="s">
        <v>40</v>
      </c>
      <c r="D50" s="432"/>
      <c r="E50" s="511"/>
      <c r="F50" s="511"/>
      <c r="G50" s="511"/>
      <c r="H50" s="511"/>
      <c r="I50" s="511"/>
      <c r="J50" s="511"/>
      <c r="K50" s="511"/>
      <c r="L50" s="511"/>
      <c r="M50" s="512"/>
      <c r="N50" s="512"/>
      <c r="O50" s="510"/>
      <c r="P50" s="511"/>
      <c r="Q50" s="511"/>
      <c r="R50" s="511"/>
      <c r="S50" s="511"/>
      <c r="T50" s="511"/>
      <c r="U50" s="511"/>
      <c r="V50" s="511"/>
      <c r="W50" s="511"/>
      <c r="X50" s="512"/>
      <c r="Y50" s="512"/>
      <c r="Z50" s="522">
        <f t="shared" ref="Z50:AD52" si="52">D50-O50</f>
        <v>0</v>
      </c>
      <c r="AA50" s="523">
        <f t="shared" si="52"/>
        <v>0</v>
      </c>
      <c r="AB50" s="523">
        <f t="shared" si="52"/>
        <v>0</v>
      </c>
      <c r="AC50" s="523">
        <f t="shared" si="52"/>
        <v>0</v>
      </c>
      <c r="AD50" s="523">
        <f t="shared" si="52"/>
        <v>0</v>
      </c>
      <c r="AE50" s="523">
        <f t="shared" ref="AE50:AJ52" si="53">I50-T50</f>
        <v>0</v>
      </c>
      <c r="AF50" s="523">
        <f t="shared" si="53"/>
        <v>0</v>
      </c>
      <c r="AG50" s="523">
        <f t="shared" si="53"/>
        <v>0</v>
      </c>
      <c r="AH50" s="523">
        <f t="shared" si="53"/>
        <v>0</v>
      </c>
      <c r="AI50" s="523">
        <f t="shared" si="53"/>
        <v>0</v>
      </c>
      <c r="AJ50" s="634">
        <f t="shared" si="53"/>
        <v>0</v>
      </c>
      <c r="AL50" s="505" t="str">
        <f>B50</f>
        <v>HFC-245fa polyol</v>
      </c>
      <c r="AM50" s="515">
        <v>1030</v>
      </c>
      <c r="AN50" s="506" t="s">
        <v>252</v>
      </c>
      <c r="AO50" s="448">
        <f t="shared" ref="AO50:AS52" si="54">D50*$AM50</f>
        <v>0</v>
      </c>
      <c r="AP50" s="566">
        <f t="shared" si="54"/>
        <v>0</v>
      </c>
      <c r="AQ50" s="566">
        <f t="shared" si="54"/>
        <v>0</v>
      </c>
      <c r="AR50" s="566">
        <f t="shared" si="54"/>
        <v>0</v>
      </c>
      <c r="AS50" s="566">
        <f t="shared" si="54"/>
        <v>0</v>
      </c>
      <c r="AT50" s="566">
        <f t="shared" ref="AT50:AT52" si="55">I50*$AM50</f>
        <v>0</v>
      </c>
      <c r="AU50" s="566">
        <f t="shared" ref="AU50:AU52" si="56">J50*$AM50</f>
        <v>0</v>
      </c>
      <c r="AV50" s="566">
        <f t="shared" ref="AV50:AV52" si="57">K50*$AM50</f>
        <v>0</v>
      </c>
      <c r="AW50" s="566">
        <f t="shared" ref="AW50:AW52" si="58">L50*$AM50</f>
        <v>0</v>
      </c>
      <c r="AX50" s="567">
        <f t="shared" ref="AX50:AY52" si="59">M50*$AM50</f>
        <v>0</v>
      </c>
      <c r="AY50" s="567">
        <f t="shared" si="59"/>
        <v>0</v>
      </c>
      <c r="AZ50" s="568">
        <f t="shared" ref="AZ50:BD52" si="60">O50*$AM50</f>
        <v>0</v>
      </c>
      <c r="BA50" s="569">
        <f t="shared" si="60"/>
        <v>0</v>
      </c>
      <c r="BB50" s="569">
        <f t="shared" si="60"/>
        <v>0</v>
      </c>
      <c r="BC50" s="569">
        <f t="shared" si="60"/>
        <v>0</v>
      </c>
      <c r="BD50" s="569">
        <f t="shared" si="60"/>
        <v>0</v>
      </c>
      <c r="BE50" s="569">
        <f t="shared" ref="BE50:BJ52" si="61">T50*$AM50</f>
        <v>0</v>
      </c>
      <c r="BF50" s="569">
        <f t="shared" si="61"/>
        <v>0</v>
      </c>
      <c r="BG50" s="569">
        <f t="shared" si="61"/>
        <v>0</v>
      </c>
      <c r="BH50" s="569">
        <f t="shared" si="61"/>
        <v>0</v>
      </c>
      <c r="BI50" s="569">
        <f t="shared" si="61"/>
        <v>0</v>
      </c>
      <c r="BJ50" s="644">
        <f t="shared" si="61"/>
        <v>0</v>
      </c>
      <c r="BK50" s="513">
        <f t="shared" ref="BK50:BK52" si="62">AO50-AZ50</f>
        <v>0</v>
      </c>
      <c r="BL50" s="514">
        <f t="shared" ref="BL50:BL52" si="63">AP50-BA50</f>
        <v>0</v>
      </c>
      <c r="BM50" s="514">
        <f t="shared" ref="BM50:BM52" si="64">AQ50-BB50</f>
        <v>0</v>
      </c>
      <c r="BN50" s="514">
        <f t="shared" ref="BN50:BN52" si="65">AR50-BC50</f>
        <v>0</v>
      </c>
      <c r="BO50" s="514">
        <f t="shared" ref="BO50:BO52" si="66">AS50-BD50</f>
        <v>0</v>
      </c>
      <c r="BP50" s="524">
        <f t="shared" ref="BP50:BP52" si="67">AT50-BE50</f>
        <v>0</v>
      </c>
      <c r="BQ50" s="514">
        <f t="shared" ref="BQ50:BQ52" si="68">AU50-BF50</f>
        <v>0</v>
      </c>
      <c r="BR50" s="514">
        <f t="shared" ref="BR50:BR52" si="69">AV50-BG50</f>
        <v>0</v>
      </c>
      <c r="BS50" s="514">
        <f t="shared" ref="BS50:BS52" si="70">AW50-BH50</f>
        <v>0</v>
      </c>
      <c r="BT50" s="514">
        <f t="shared" ref="BT50:BU52" si="71">AX50-BI50</f>
        <v>0</v>
      </c>
      <c r="BU50" s="630">
        <f t="shared" si="71"/>
        <v>0</v>
      </c>
    </row>
    <row r="51" spans="2:73" ht="18" x14ac:dyDescent="0.25">
      <c r="B51" s="525" t="s">
        <v>65</v>
      </c>
      <c r="C51" s="526" t="s">
        <v>40</v>
      </c>
      <c r="D51" s="55"/>
      <c r="E51" s="420"/>
      <c r="F51" s="420"/>
      <c r="G51" s="420"/>
      <c r="H51" s="420"/>
      <c r="I51" s="420"/>
      <c r="J51" s="420"/>
      <c r="K51" s="420"/>
      <c r="L51" s="420"/>
      <c r="M51" s="437"/>
      <c r="N51" s="437"/>
      <c r="O51" s="421"/>
      <c r="P51" s="420"/>
      <c r="Q51" s="420"/>
      <c r="R51" s="420"/>
      <c r="S51" s="420"/>
      <c r="T51" s="420"/>
      <c r="U51" s="420"/>
      <c r="V51" s="420"/>
      <c r="W51" s="420"/>
      <c r="X51" s="437"/>
      <c r="Y51" s="437"/>
      <c r="Z51" s="527">
        <f t="shared" si="52"/>
        <v>0</v>
      </c>
      <c r="AA51" s="528">
        <f t="shared" si="52"/>
        <v>0</v>
      </c>
      <c r="AB51" s="528">
        <f t="shared" si="52"/>
        <v>0</v>
      </c>
      <c r="AC51" s="528">
        <f t="shared" si="52"/>
        <v>0</v>
      </c>
      <c r="AD51" s="528">
        <f t="shared" si="52"/>
        <v>0</v>
      </c>
      <c r="AE51" s="528">
        <f t="shared" si="53"/>
        <v>0</v>
      </c>
      <c r="AF51" s="528">
        <f t="shared" si="53"/>
        <v>0</v>
      </c>
      <c r="AG51" s="528">
        <f t="shared" si="53"/>
        <v>0</v>
      </c>
      <c r="AH51" s="528">
        <f t="shared" si="53"/>
        <v>0</v>
      </c>
      <c r="AI51" s="528">
        <f t="shared" si="53"/>
        <v>0</v>
      </c>
      <c r="AJ51" s="631">
        <f t="shared" si="53"/>
        <v>0</v>
      </c>
      <c r="AL51" s="525" t="str">
        <f>B51</f>
        <v>HFC-365mfc polyol</v>
      </c>
      <c r="AM51" s="53">
        <v>794</v>
      </c>
      <c r="AN51" s="526" t="s">
        <v>252</v>
      </c>
      <c r="AO51" s="445">
        <f t="shared" si="54"/>
        <v>0</v>
      </c>
      <c r="AP51" s="423">
        <f t="shared" si="54"/>
        <v>0</v>
      </c>
      <c r="AQ51" s="423">
        <f t="shared" si="54"/>
        <v>0</v>
      </c>
      <c r="AR51" s="423">
        <f t="shared" si="54"/>
        <v>0</v>
      </c>
      <c r="AS51" s="423">
        <f t="shared" si="54"/>
        <v>0</v>
      </c>
      <c r="AT51" s="423">
        <f t="shared" si="55"/>
        <v>0</v>
      </c>
      <c r="AU51" s="423">
        <f t="shared" si="56"/>
        <v>0</v>
      </c>
      <c r="AV51" s="423">
        <f t="shared" si="57"/>
        <v>0</v>
      </c>
      <c r="AW51" s="423">
        <f t="shared" si="58"/>
        <v>0</v>
      </c>
      <c r="AX51" s="452">
        <f t="shared" si="59"/>
        <v>0</v>
      </c>
      <c r="AY51" s="452">
        <f t="shared" si="59"/>
        <v>0</v>
      </c>
      <c r="AZ51" s="424">
        <f t="shared" si="60"/>
        <v>0</v>
      </c>
      <c r="BA51" s="425">
        <f t="shared" si="60"/>
        <v>0</v>
      </c>
      <c r="BB51" s="425">
        <f t="shared" si="60"/>
        <v>0</v>
      </c>
      <c r="BC51" s="425">
        <f t="shared" si="60"/>
        <v>0</v>
      </c>
      <c r="BD51" s="425">
        <f t="shared" si="60"/>
        <v>0</v>
      </c>
      <c r="BE51" s="425">
        <f t="shared" si="61"/>
        <v>0</v>
      </c>
      <c r="BF51" s="425">
        <f t="shared" si="61"/>
        <v>0</v>
      </c>
      <c r="BG51" s="425">
        <f t="shared" si="61"/>
        <v>0</v>
      </c>
      <c r="BH51" s="425">
        <f t="shared" si="61"/>
        <v>0</v>
      </c>
      <c r="BI51" s="425">
        <f t="shared" si="61"/>
        <v>0</v>
      </c>
      <c r="BJ51" s="641">
        <f t="shared" si="61"/>
        <v>0</v>
      </c>
      <c r="BK51" s="527">
        <f t="shared" si="62"/>
        <v>0</v>
      </c>
      <c r="BL51" s="528">
        <f t="shared" si="63"/>
        <v>0</v>
      </c>
      <c r="BM51" s="528">
        <f t="shared" si="64"/>
        <v>0</v>
      </c>
      <c r="BN51" s="528">
        <f t="shared" si="65"/>
        <v>0</v>
      </c>
      <c r="BO51" s="528">
        <f t="shared" si="66"/>
        <v>0</v>
      </c>
      <c r="BP51" s="529">
        <f t="shared" si="67"/>
        <v>0</v>
      </c>
      <c r="BQ51" s="528">
        <f t="shared" si="68"/>
        <v>0</v>
      </c>
      <c r="BR51" s="528">
        <f t="shared" si="69"/>
        <v>0</v>
      </c>
      <c r="BS51" s="528">
        <f t="shared" si="70"/>
        <v>0</v>
      </c>
      <c r="BT51" s="528">
        <f t="shared" si="71"/>
        <v>0</v>
      </c>
      <c r="BU51" s="631">
        <f t="shared" si="71"/>
        <v>0</v>
      </c>
    </row>
    <row r="52" spans="2:73" ht="18.75" thickBot="1" x14ac:dyDescent="0.3">
      <c r="B52" s="533" t="s">
        <v>275</v>
      </c>
      <c r="C52" s="534" t="s">
        <v>40</v>
      </c>
      <c r="D52" s="433"/>
      <c r="E52" s="536"/>
      <c r="F52" s="536"/>
      <c r="G52" s="536"/>
      <c r="H52" s="536"/>
      <c r="I52" s="536"/>
      <c r="J52" s="536"/>
      <c r="K52" s="536"/>
      <c r="L52" s="536"/>
      <c r="M52" s="537"/>
      <c r="N52" s="537"/>
      <c r="O52" s="538"/>
      <c r="P52" s="536"/>
      <c r="Q52" s="536"/>
      <c r="R52" s="536"/>
      <c r="S52" s="536"/>
      <c r="T52" s="536"/>
      <c r="U52" s="536"/>
      <c r="V52" s="536"/>
      <c r="W52" s="536"/>
      <c r="X52" s="537"/>
      <c r="Y52" s="537"/>
      <c r="Z52" s="539">
        <f t="shared" si="52"/>
        <v>0</v>
      </c>
      <c r="AA52" s="540">
        <f t="shared" si="52"/>
        <v>0</v>
      </c>
      <c r="AB52" s="540">
        <f t="shared" si="52"/>
        <v>0</v>
      </c>
      <c r="AC52" s="540">
        <f t="shared" si="52"/>
        <v>0</v>
      </c>
      <c r="AD52" s="540">
        <f t="shared" si="52"/>
        <v>0</v>
      </c>
      <c r="AE52" s="540">
        <f t="shared" si="53"/>
        <v>0</v>
      </c>
      <c r="AF52" s="540">
        <f t="shared" si="53"/>
        <v>0</v>
      </c>
      <c r="AG52" s="540">
        <f t="shared" si="53"/>
        <v>0</v>
      </c>
      <c r="AH52" s="540">
        <f t="shared" si="53"/>
        <v>0</v>
      </c>
      <c r="AI52" s="540">
        <f t="shared" si="53"/>
        <v>0</v>
      </c>
      <c r="AJ52" s="632">
        <f t="shared" si="53"/>
        <v>0</v>
      </c>
      <c r="AL52" s="533" t="str">
        <f>B52</f>
        <v>Other polyol (please specify)</v>
      </c>
      <c r="AM52" s="52"/>
      <c r="AN52" s="534" t="s">
        <v>252</v>
      </c>
      <c r="AO52" s="450">
        <f t="shared" si="54"/>
        <v>0</v>
      </c>
      <c r="AP52" s="542">
        <f t="shared" si="54"/>
        <v>0</v>
      </c>
      <c r="AQ52" s="542">
        <f t="shared" si="54"/>
        <v>0</v>
      </c>
      <c r="AR52" s="542">
        <f t="shared" si="54"/>
        <v>0</v>
      </c>
      <c r="AS52" s="542">
        <f t="shared" si="54"/>
        <v>0</v>
      </c>
      <c r="AT52" s="542">
        <f t="shared" si="55"/>
        <v>0</v>
      </c>
      <c r="AU52" s="542">
        <f t="shared" si="56"/>
        <v>0</v>
      </c>
      <c r="AV52" s="542">
        <f t="shared" si="57"/>
        <v>0</v>
      </c>
      <c r="AW52" s="542">
        <f t="shared" si="58"/>
        <v>0</v>
      </c>
      <c r="AX52" s="543">
        <f t="shared" si="59"/>
        <v>0</v>
      </c>
      <c r="AY52" s="543">
        <f t="shared" si="59"/>
        <v>0</v>
      </c>
      <c r="AZ52" s="544">
        <f t="shared" si="60"/>
        <v>0</v>
      </c>
      <c r="BA52" s="545">
        <f t="shared" si="60"/>
        <v>0</v>
      </c>
      <c r="BB52" s="545">
        <f t="shared" si="60"/>
        <v>0</v>
      </c>
      <c r="BC52" s="545">
        <f t="shared" si="60"/>
        <v>0</v>
      </c>
      <c r="BD52" s="545">
        <f t="shared" si="60"/>
        <v>0</v>
      </c>
      <c r="BE52" s="545">
        <f t="shared" si="61"/>
        <v>0</v>
      </c>
      <c r="BF52" s="545">
        <f t="shared" si="61"/>
        <v>0</v>
      </c>
      <c r="BG52" s="545">
        <f t="shared" si="61"/>
        <v>0</v>
      </c>
      <c r="BH52" s="545">
        <f t="shared" si="61"/>
        <v>0</v>
      </c>
      <c r="BI52" s="545">
        <f t="shared" si="61"/>
        <v>0</v>
      </c>
      <c r="BJ52" s="642">
        <f t="shared" si="61"/>
        <v>0</v>
      </c>
      <c r="BK52" s="546">
        <f t="shared" si="62"/>
        <v>0</v>
      </c>
      <c r="BL52" s="547">
        <f t="shared" si="63"/>
        <v>0</v>
      </c>
      <c r="BM52" s="547">
        <f t="shared" si="64"/>
        <v>0</v>
      </c>
      <c r="BN52" s="547">
        <f t="shared" si="65"/>
        <v>0</v>
      </c>
      <c r="BO52" s="547">
        <f t="shared" si="66"/>
        <v>0</v>
      </c>
      <c r="BP52" s="548">
        <f t="shared" si="67"/>
        <v>0</v>
      </c>
      <c r="BQ52" s="547">
        <f t="shared" si="68"/>
        <v>0</v>
      </c>
      <c r="BR52" s="547">
        <f t="shared" si="69"/>
        <v>0</v>
      </c>
      <c r="BS52" s="547">
        <f t="shared" si="70"/>
        <v>0</v>
      </c>
      <c r="BT52" s="547">
        <f t="shared" si="71"/>
        <v>0</v>
      </c>
      <c r="BU52" s="637">
        <f t="shared" si="71"/>
        <v>0</v>
      </c>
    </row>
    <row r="53" spans="2:73" ht="19.5" thickTop="1" thickBot="1" x14ac:dyDescent="0.3">
      <c r="B53" s="431" t="s">
        <v>66</v>
      </c>
      <c r="C53" s="431" t="s">
        <v>40</v>
      </c>
      <c r="D53" s="436">
        <f t="shared" ref="D53:S53" si="72">SUM(D50:D52)</f>
        <v>0</v>
      </c>
      <c r="E53" s="570">
        <f t="shared" si="72"/>
        <v>0</v>
      </c>
      <c r="F53" s="570">
        <f t="shared" si="72"/>
        <v>0</v>
      </c>
      <c r="G53" s="570">
        <f t="shared" si="72"/>
        <v>0</v>
      </c>
      <c r="H53" s="570">
        <f t="shared" si="72"/>
        <v>0</v>
      </c>
      <c r="I53" s="570"/>
      <c r="J53" s="570"/>
      <c r="K53" s="570"/>
      <c r="L53" s="570"/>
      <c r="M53" s="571"/>
      <c r="N53" s="571"/>
      <c r="O53" s="572">
        <f t="shared" si="72"/>
        <v>0</v>
      </c>
      <c r="P53" s="573">
        <f t="shared" si="72"/>
        <v>0</v>
      </c>
      <c r="Q53" s="573">
        <f t="shared" si="72"/>
        <v>0</v>
      </c>
      <c r="R53" s="573">
        <f t="shared" si="72"/>
        <v>0</v>
      </c>
      <c r="S53" s="573">
        <f t="shared" si="72"/>
        <v>0</v>
      </c>
      <c r="T53" s="573"/>
      <c r="U53" s="573"/>
      <c r="V53" s="573"/>
      <c r="W53" s="573"/>
      <c r="X53" s="574"/>
      <c r="Y53" s="574"/>
      <c r="Z53" s="575">
        <f t="shared" ref="Z53:AD53" si="73">SUM(Z50:Z52)</f>
        <v>0</v>
      </c>
      <c r="AA53" s="576">
        <f t="shared" si="73"/>
        <v>0</v>
      </c>
      <c r="AB53" s="576">
        <f t="shared" si="73"/>
        <v>0</v>
      </c>
      <c r="AC53" s="576">
        <f t="shared" si="73"/>
        <v>0</v>
      </c>
      <c r="AD53" s="576">
        <f t="shared" si="73"/>
        <v>0</v>
      </c>
      <c r="AE53" s="576">
        <f t="shared" ref="AE53:AJ53" si="74">SUM(AE50:AE52)</f>
        <v>0</v>
      </c>
      <c r="AF53" s="576">
        <f t="shared" si="74"/>
        <v>0</v>
      </c>
      <c r="AG53" s="576">
        <f t="shared" si="74"/>
        <v>0</v>
      </c>
      <c r="AH53" s="576">
        <f t="shared" si="74"/>
        <v>0</v>
      </c>
      <c r="AI53" s="576">
        <f t="shared" si="74"/>
        <v>0</v>
      </c>
      <c r="AJ53" s="635">
        <f t="shared" si="74"/>
        <v>0</v>
      </c>
      <c r="AL53" s="680" t="s">
        <v>66</v>
      </c>
      <c r="AM53" s="681"/>
      <c r="AN53" s="577" t="s">
        <v>252</v>
      </c>
      <c r="AO53" s="449">
        <f>SUM(AO50:AO52)</f>
        <v>0</v>
      </c>
      <c r="AP53" s="578">
        <f t="shared" ref="AP53:BO53" si="75">SUM(AP50:AP52)</f>
        <v>0</v>
      </c>
      <c r="AQ53" s="578">
        <f t="shared" si="75"/>
        <v>0</v>
      </c>
      <c r="AR53" s="578">
        <f t="shared" si="75"/>
        <v>0</v>
      </c>
      <c r="AS53" s="578">
        <f t="shared" si="75"/>
        <v>0</v>
      </c>
      <c r="AT53" s="578">
        <f t="shared" si="75"/>
        <v>0</v>
      </c>
      <c r="AU53" s="578">
        <f t="shared" si="75"/>
        <v>0</v>
      </c>
      <c r="AV53" s="578">
        <f t="shared" si="75"/>
        <v>0</v>
      </c>
      <c r="AW53" s="578">
        <f t="shared" si="75"/>
        <v>0</v>
      </c>
      <c r="AX53" s="579">
        <f t="shared" si="75"/>
        <v>0</v>
      </c>
      <c r="AY53" s="579">
        <f t="shared" ref="AY53" si="76">SUM(AY50:AY52)</f>
        <v>0</v>
      </c>
      <c r="AZ53" s="580">
        <f t="shared" si="75"/>
        <v>0</v>
      </c>
      <c r="BA53" s="581">
        <f t="shared" si="75"/>
        <v>0</v>
      </c>
      <c r="BB53" s="581">
        <f t="shared" si="75"/>
        <v>0</v>
      </c>
      <c r="BC53" s="581">
        <f t="shared" si="75"/>
        <v>0</v>
      </c>
      <c r="BD53" s="581">
        <f t="shared" si="75"/>
        <v>0</v>
      </c>
      <c r="BE53" s="581">
        <f t="shared" ref="BE53:BJ53" si="77">SUM(BE50:BE52)</f>
        <v>0</v>
      </c>
      <c r="BF53" s="581">
        <f t="shared" si="77"/>
        <v>0</v>
      </c>
      <c r="BG53" s="581">
        <f t="shared" si="77"/>
        <v>0</v>
      </c>
      <c r="BH53" s="581">
        <f t="shared" si="77"/>
        <v>0</v>
      </c>
      <c r="BI53" s="581">
        <f t="shared" si="77"/>
        <v>0</v>
      </c>
      <c r="BJ53" s="645">
        <f t="shared" si="77"/>
        <v>0</v>
      </c>
      <c r="BK53" s="575">
        <f t="shared" si="75"/>
        <v>0</v>
      </c>
      <c r="BL53" s="576">
        <f t="shared" si="75"/>
        <v>0</v>
      </c>
      <c r="BM53" s="576">
        <f t="shared" si="75"/>
        <v>0</v>
      </c>
      <c r="BN53" s="576">
        <f t="shared" si="75"/>
        <v>0</v>
      </c>
      <c r="BO53" s="576">
        <f t="shared" si="75"/>
        <v>0</v>
      </c>
      <c r="BP53" s="582">
        <f t="shared" ref="BP53:BT53" si="78">SUM(BP50:BP52)</f>
        <v>0</v>
      </c>
      <c r="BQ53" s="576">
        <f t="shared" si="78"/>
        <v>0</v>
      </c>
      <c r="BR53" s="576">
        <f t="shared" si="78"/>
        <v>0</v>
      </c>
      <c r="BS53" s="576">
        <f t="shared" si="78"/>
        <v>0</v>
      </c>
      <c r="BT53" s="576">
        <f t="shared" si="78"/>
        <v>0</v>
      </c>
      <c r="BU53" s="635">
        <f t="shared" ref="BU53" si="79">SUM(BU50:BU52)</f>
        <v>0</v>
      </c>
    </row>
    <row r="54" spans="2:73" ht="15.75" thickBot="1" x14ac:dyDescent="0.3"/>
    <row r="55" spans="2:73" ht="18" x14ac:dyDescent="0.25">
      <c r="B55" s="615" t="s">
        <v>228</v>
      </c>
      <c r="C55" s="616" t="s">
        <v>253</v>
      </c>
      <c r="D55" s="617">
        <f>H55+L55</f>
        <v>0</v>
      </c>
      <c r="E55" s="663" t="s">
        <v>270</v>
      </c>
      <c r="F55" s="663"/>
      <c r="G55" s="663"/>
      <c r="H55" s="622">
        <f>AVERAGE(AO49:AQ49)</f>
        <v>0</v>
      </c>
      <c r="I55" s="663" t="s">
        <v>271</v>
      </c>
      <c r="J55" s="663"/>
      <c r="K55" s="663"/>
      <c r="L55" s="623"/>
      <c r="M55" s="667"/>
      <c r="N55" s="668"/>
      <c r="O55" s="625"/>
      <c r="AL55" s="47"/>
      <c r="AM55"/>
      <c r="AN55" s="48"/>
      <c r="BI55"/>
      <c r="BJ55"/>
    </row>
    <row r="56" spans="2:73" x14ac:dyDescent="0.25">
      <c r="B56" s="618" t="s">
        <v>229</v>
      </c>
      <c r="C56" s="613" t="s">
        <v>36</v>
      </c>
      <c r="D56" s="613">
        <v>2020</v>
      </c>
      <c r="E56" s="613">
        <v>2021</v>
      </c>
      <c r="F56" s="613">
        <v>2022</v>
      </c>
      <c r="G56" s="613">
        <v>2023</v>
      </c>
      <c r="H56" s="613">
        <v>2024</v>
      </c>
      <c r="I56" s="613">
        <v>2025</v>
      </c>
      <c r="J56" s="613">
        <v>2026</v>
      </c>
      <c r="K56" s="613">
        <v>2027</v>
      </c>
      <c r="L56" s="613">
        <v>2028</v>
      </c>
      <c r="M56" s="613">
        <v>2029</v>
      </c>
      <c r="N56" s="646">
        <v>2030</v>
      </c>
      <c r="AL56" s="47"/>
      <c r="AM56"/>
      <c r="AN56" s="48"/>
      <c r="BI56"/>
      <c r="BJ56"/>
    </row>
    <row r="57" spans="2:73" x14ac:dyDescent="0.25">
      <c r="B57" s="705" t="s">
        <v>230</v>
      </c>
      <c r="C57" s="627" t="s">
        <v>261</v>
      </c>
      <c r="D57" s="626" t="s">
        <v>219</v>
      </c>
      <c r="E57" s="626" t="s">
        <v>219</v>
      </c>
      <c r="F57" s="626" t="s">
        <v>219</v>
      </c>
      <c r="G57" s="626" t="str">
        <f>'Appendix 2-A'!E6</f>
        <v>n/a</v>
      </c>
      <c r="H57" s="619" t="str">
        <f>'Appendix 2-A'!F6</f>
        <v>freeze</v>
      </c>
      <c r="I57" s="619" t="str">
        <f>'Appendix 2-A'!G6</f>
        <v>freeze</v>
      </c>
      <c r="J57" s="619" t="str">
        <f>'Appendix 2-A'!H6</f>
        <v>freeze</v>
      </c>
      <c r="K57" s="619" t="str">
        <f>'Appendix 2-A'!I6</f>
        <v>freeze</v>
      </c>
      <c r="L57" s="619" t="str">
        <f>'Appendix 2-A'!J6</f>
        <v>freeze</v>
      </c>
      <c r="M57" s="619">
        <f>'Appendix 2-A'!K6</f>
        <v>0.1</v>
      </c>
      <c r="N57" s="647">
        <f>'Appendix 2-A'!L6</f>
        <v>0.1</v>
      </c>
      <c r="AL57" s="47"/>
      <c r="AM57"/>
      <c r="AN57" s="48"/>
      <c r="BI57"/>
      <c r="BJ57"/>
    </row>
    <row r="58" spans="2:73" x14ac:dyDescent="0.25">
      <c r="B58" s="705"/>
      <c r="C58" s="628" t="s">
        <v>272</v>
      </c>
      <c r="D58" s="626" t="s">
        <v>219</v>
      </c>
      <c r="E58" s="626" t="s">
        <v>219</v>
      </c>
      <c r="F58" s="626" t="s">
        <v>219</v>
      </c>
      <c r="G58" s="626" t="str">
        <f>'Appendix 2-A'!E7</f>
        <v>n/a</v>
      </c>
      <c r="H58" s="620">
        <f>'Appendix 2-A'!F7</f>
        <v>0</v>
      </c>
      <c r="I58" s="620">
        <f>'Appendix 2-A'!G7</f>
        <v>0</v>
      </c>
      <c r="J58" s="620">
        <f>'Appendix 2-A'!H7</f>
        <v>0</v>
      </c>
      <c r="K58" s="620">
        <f>'Appendix 2-A'!I7</f>
        <v>0</v>
      </c>
      <c r="L58" s="620">
        <f>'Appendix 2-A'!J7</f>
        <v>0</v>
      </c>
      <c r="M58" s="620">
        <f>'Appendix 2-A'!K7</f>
        <v>0</v>
      </c>
      <c r="N58" s="648">
        <f>'Appendix 2-A'!L7</f>
        <v>0</v>
      </c>
      <c r="AL58" s="47"/>
      <c r="AM58"/>
      <c r="AN58" s="48"/>
      <c r="BI58"/>
      <c r="BJ58"/>
    </row>
    <row r="59" spans="2:73" x14ac:dyDescent="0.25">
      <c r="B59" s="705" t="s">
        <v>231</v>
      </c>
      <c r="C59" s="627" t="s">
        <v>263</v>
      </c>
      <c r="D59" s="626" t="s">
        <v>219</v>
      </c>
      <c r="E59" s="626" t="s">
        <v>219</v>
      </c>
      <c r="F59" s="626" t="s">
        <v>219</v>
      </c>
      <c r="G59" s="626" t="str">
        <f>'Appendix 2-A'!E8</f>
        <v>n/a</v>
      </c>
      <c r="H59" s="621">
        <f>'Appendix 2-A'!F8</f>
        <v>0</v>
      </c>
      <c r="I59" s="621">
        <f>'Appendix 2-A'!G8</f>
        <v>0</v>
      </c>
      <c r="J59" s="621">
        <f>'Appendix 2-A'!H8</f>
        <v>0</v>
      </c>
      <c r="K59" s="621">
        <f>'Appendix 2-A'!I8</f>
        <v>0</v>
      </c>
      <c r="L59" s="621">
        <f>'Appendix 2-A'!J8</f>
        <v>0</v>
      </c>
      <c r="M59" s="621">
        <f>'Appendix 2-A'!K8</f>
        <v>0</v>
      </c>
      <c r="N59" s="649">
        <f>'Appendix 2-A'!L8</f>
        <v>0</v>
      </c>
      <c r="AL59" s="47"/>
      <c r="AM59"/>
      <c r="AN59" s="48"/>
      <c r="BI59"/>
      <c r="BJ59"/>
    </row>
    <row r="60" spans="2:73" x14ac:dyDescent="0.25">
      <c r="B60" s="705"/>
      <c r="C60" s="628" t="s">
        <v>272</v>
      </c>
      <c r="D60" s="626" t="s">
        <v>219</v>
      </c>
      <c r="E60" s="626" t="s">
        <v>219</v>
      </c>
      <c r="F60" s="626" t="s">
        <v>219</v>
      </c>
      <c r="G60" s="626" t="str">
        <f>'Appendix 2-A'!E9</f>
        <v>n/a</v>
      </c>
      <c r="H60" s="620">
        <f>'Appendix 2-A'!F9</f>
        <v>0</v>
      </c>
      <c r="I60" s="620">
        <f>'Appendix 2-A'!G9</f>
        <v>0</v>
      </c>
      <c r="J60" s="620">
        <f>'Appendix 2-A'!H9</f>
        <v>0</v>
      </c>
      <c r="K60" s="620">
        <f>'Appendix 2-A'!I9</f>
        <v>0</v>
      </c>
      <c r="L60" s="620">
        <f>'Appendix 2-A'!J9</f>
        <v>0</v>
      </c>
      <c r="M60" s="620">
        <f>'Appendix 2-A'!K9</f>
        <v>0</v>
      </c>
      <c r="N60" s="648">
        <f>'Appendix 2-A'!L9</f>
        <v>0</v>
      </c>
      <c r="AL60" s="47"/>
      <c r="AM60"/>
      <c r="AN60" s="48"/>
      <c r="BI60"/>
      <c r="BJ60"/>
    </row>
    <row r="61" spans="2:73" x14ac:dyDescent="0.25">
      <c r="B61" s="706" t="s">
        <v>232</v>
      </c>
      <c r="C61" s="499" t="s">
        <v>40</v>
      </c>
      <c r="D61" s="583">
        <f>D49</f>
        <v>0</v>
      </c>
      <c r="E61" s="583">
        <f t="shared" ref="E61:M61" si="80">E49</f>
        <v>0</v>
      </c>
      <c r="F61" s="583">
        <f t="shared" si="80"/>
        <v>0</v>
      </c>
      <c r="G61" s="583">
        <f t="shared" si="80"/>
        <v>0</v>
      </c>
      <c r="H61" s="583">
        <f t="shared" si="80"/>
        <v>0</v>
      </c>
      <c r="I61" s="583">
        <f t="shared" si="80"/>
        <v>0</v>
      </c>
      <c r="J61" s="583">
        <f t="shared" si="80"/>
        <v>0</v>
      </c>
      <c r="K61" s="583">
        <f t="shared" si="80"/>
        <v>0</v>
      </c>
      <c r="L61" s="583">
        <f t="shared" si="80"/>
        <v>0</v>
      </c>
      <c r="M61" s="583">
        <f t="shared" si="80"/>
        <v>0</v>
      </c>
      <c r="N61" s="655">
        <f>N49</f>
        <v>0</v>
      </c>
      <c r="AL61" s="47"/>
      <c r="AM61"/>
      <c r="AN61" s="48"/>
      <c r="BI61"/>
      <c r="BJ61"/>
    </row>
    <row r="62" spans="2:73" ht="18" x14ac:dyDescent="0.25">
      <c r="B62" s="706"/>
      <c r="C62" s="499" t="s">
        <v>254</v>
      </c>
      <c r="D62" s="442">
        <f>AO49</f>
        <v>0</v>
      </c>
      <c r="E62" s="442">
        <f t="shared" ref="E62:M62" si="81">AP49</f>
        <v>0</v>
      </c>
      <c r="F62" s="442">
        <f t="shared" si="81"/>
        <v>0</v>
      </c>
      <c r="G62" s="442">
        <f t="shared" si="81"/>
        <v>0</v>
      </c>
      <c r="H62" s="442">
        <f t="shared" si="81"/>
        <v>0</v>
      </c>
      <c r="I62" s="442">
        <f t="shared" si="81"/>
        <v>0</v>
      </c>
      <c r="J62" s="442">
        <f t="shared" si="81"/>
        <v>0</v>
      </c>
      <c r="K62" s="442">
        <f t="shared" si="81"/>
        <v>0</v>
      </c>
      <c r="L62" s="442">
        <f t="shared" si="81"/>
        <v>0</v>
      </c>
      <c r="M62" s="442">
        <f t="shared" si="81"/>
        <v>0</v>
      </c>
      <c r="N62" s="650">
        <f>AY49</f>
        <v>0</v>
      </c>
      <c r="AL62" s="47"/>
      <c r="AM62"/>
      <c r="AN62" s="48"/>
      <c r="BI62"/>
      <c r="BJ62"/>
    </row>
    <row r="63" spans="2:73" x14ac:dyDescent="0.25">
      <c r="B63" s="707" t="s">
        <v>233</v>
      </c>
      <c r="C63" s="584" t="s">
        <v>40</v>
      </c>
      <c r="D63" s="585">
        <f>O49</f>
        <v>0</v>
      </c>
      <c r="E63" s="585">
        <f t="shared" ref="E63:N63" si="82">P49</f>
        <v>0</v>
      </c>
      <c r="F63" s="585">
        <f t="shared" si="82"/>
        <v>0</v>
      </c>
      <c r="G63" s="585">
        <f t="shared" si="82"/>
        <v>0</v>
      </c>
      <c r="H63" s="585">
        <f t="shared" si="82"/>
        <v>0</v>
      </c>
      <c r="I63" s="585">
        <f t="shared" si="82"/>
        <v>0</v>
      </c>
      <c r="J63" s="585">
        <f t="shared" si="82"/>
        <v>0</v>
      </c>
      <c r="K63" s="585">
        <f t="shared" si="82"/>
        <v>0</v>
      </c>
      <c r="L63" s="585">
        <f t="shared" si="82"/>
        <v>0</v>
      </c>
      <c r="M63" s="585">
        <f t="shared" si="82"/>
        <v>0</v>
      </c>
      <c r="N63" s="651">
        <f t="shared" si="82"/>
        <v>0</v>
      </c>
      <c r="AL63" s="47"/>
      <c r="AM63"/>
      <c r="AN63" s="48"/>
      <c r="BI63"/>
      <c r="BJ63"/>
    </row>
    <row r="64" spans="2:73" ht="18" x14ac:dyDescent="0.25">
      <c r="B64" s="707"/>
      <c r="C64" s="584" t="s">
        <v>254</v>
      </c>
      <c r="D64" s="490">
        <f>AZ49</f>
        <v>0</v>
      </c>
      <c r="E64" s="490">
        <f t="shared" ref="E64:N64" si="83">BA49</f>
        <v>0</v>
      </c>
      <c r="F64" s="490">
        <f t="shared" si="83"/>
        <v>0</v>
      </c>
      <c r="G64" s="490">
        <f t="shared" si="83"/>
        <v>0</v>
      </c>
      <c r="H64" s="490">
        <f t="shared" si="83"/>
        <v>0</v>
      </c>
      <c r="I64" s="490">
        <f t="shared" si="83"/>
        <v>0</v>
      </c>
      <c r="J64" s="490">
        <f t="shared" si="83"/>
        <v>0</v>
      </c>
      <c r="K64" s="490">
        <f t="shared" si="83"/>
        <v>0</v>
      </c>
      <c r="L64" s="490">
        <f t="shared" si="83"/>
        <v>0</v>
      </c>
      <c r="M64" s="490">
        <f t="shared" si="83"/>
        <v>0</v>
      </c>
      <c r="N64" s="652">
        <f t="shared" si="83"/>
        <v>0</v>
      </c>
      <c r="AL64" s="47"/>
      <c r="AM64"/>
      <c r="AN64" s="48"/>
      <c r="BI64"/>
      <c r="BJ64"/>
    </row>
    <row r="65" spans="2:62" x14ac:dyDescent="0.25">
      <c r="B65" s="708" t="s">
        <v>234</v>
      </c>
      <c r="C65" s="586" t="s">
        <v>40</v>
      </c>
      <c r="D65" s="587"/>
      <c r="E65" s="587"/>
      <c r="F65" s="587"/>
      <c r="G65" s="587"/>
      <c r="H65" s="587"/>
      <c r="I65" s="587"/>
      <c r="J65" s="587"/>
      <c r="K65" s="587"/>
      <c r="L65" s="587"/>
      <c r="M65" s="587"/>
      <c r="N65" s="653"/>
      <c r="AL65" s="47"/>
      <c r="AM65"/>
      <c r="AN65" s="48"/>
      <c r="BI65"/>
      <c r="BJ65"/>
    </row>
    <row r="66" spans="2:62" ht="18.75" thickBot="1" x14ac:dyDescent="0.3">
      <c r="B66" s="709"/>
      <c r="C66" s="588" t="s">
        <v>254</v>
      </c>
      <c r="D66" s="589"/>
      <c r="E66" s="589"/>
      <c r="F66" s="589"/>
      <c r="G66" s="589"/>
      <c r="H66" s="589"/>
      <c r="I66" s="589"/>
      <c r="J66" s="589"/>
      <c r="K66" s="589"/>
      <c r="L66" s="589"/>
      <c r="M66" s="589"/>
      <c r="N66" s="654"/>
      <c r="AL66" s="47"/>
      <c r="AM66"/>
      <c r="AN66" s="48"/>
      <c r="BI66"/>
      <c r="BJ66"/>
    </row>
  </sheetData>
  <mergeCells count="24">
    <mergeCell ref="B63:B64"/>
    <mergeCell ref="B65:B66"/>
    <mergeCell ref="B1:Y1"/>
    <mergeCell ref="AO3:AX3"/>
    <mergeCell ref="B57:B58"/>
    <mergeCell ref="B59:B60"/>
    <mergeCell ref="B61:B62"/>
    <mergeCell ref="B3:B4"/>
    <mergeCell ref="C3:C4"/>
    <mergeCell ref="B2:Y2"/>
    <mergeCell ref="BK2:BU3"/>
    <mergeCell ref="AL2:BJ2"/>
    <mergeCell ref="AZ3:BJ3"/>
    <mergeCell ref="Z2:AJ3"/>
    <mergeCell ref="AL49:AM49"/>
    <mergeCell ref="AL53:AM53"/>
    <mergeCell ref="AL3:AL4"/>
    <mergeCell ref="AN3:AN4"/>
    <mergeCell ref="AM3:AM4"/>
    <mergeCell ref="E55:G55"/>
    <mergeCell ref="I55:K55"/>
    <mergeCell ref="D3:N3"/>
    <mergeCell ref="M55:N55"/>
    <mergeCell ref="O3:Y3"/>
  </mergeCells>
  <pageMargins left="0.7" right="0.7" top="0.75" bottom="0.75" header="0.3" footer="0.3"/>
  <ignoredErrors>
    <ignoredError sqref="D4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ACAE2-3663-4701-8101-A06F16D743E1}">
  <dimension ref="A1:BG68"/>
  <sheetViews>
    <sheetView topLeftCell="A2" workbookViewId="0">
      <selection activeCell="C24" sqref="C24"/>
    </sheetView>
  </sheetViews>
  <sheetFormatPr defaultColWidth="9.140625" defaultRowHeight="15" x14ac:dyDescent="0.25"/>
  <cols>
    <col min="1" max="1" width="3" style="207" customWidth="1"/>
    <col min="2" max="2" width="24" style="353" customWidth="1"/>
    <col min="3" max="3" width="67.5703125" style="298" customWidth="1"/>
    <col min="4" max="5" width="14" style="299" customWidth="1"/>
    <col min="6" max="6" width="12.85546875" style="215" customWidth="1"/>
    <col min="7" max="10" width="11.28515625" style="215" hidden="1" customWidth="1"/>
    <col min="11" max="11" width="12.85546875" style="215" hidden="1" customWidth="1"/>
    <col min="12" max="12" width="12.5703125" style="215" hidden="1" customWidth="1"/>
    <col min="13" max="13" width="11.85546875" style="215" hidden="1" customWidth="1"/>
    <col min="14" max="14" width="11.28515625" style="216" hidden="1" customWidth="1"/>
    <col min="15" max="15" width="4.7109375" style="207" customWidth="1"/>
    <col min="16" max="16" width="4.7109375" style="300" customWidth="1"/>
    <col min="17" max="18" width="12.28515625" style="215" customWidth="1"/>
    <col min="19" max="19" width="12.140625" style="215" customWidth="1"/>
    <col min="20" max="20" width="12" style="216" customWidth="1"/>
    <col min="21" max="21" width="12.28515625" style="215" customWidth="1"/>
    <col min="22" max="22" width="12.140625" style="215" customWidth="1"/>
    <col min="23" max="23" width="34.7109375" style="217" customWidth="1"/>
    <col min="24" max="24" width="8" style="218" customWidth="1"/>
    <col min="25" max="27" width="15" style="215" customWidth="1"/>
    <col min="28" max="28" width="39.7109375" style="217" customWidth="1"/>
    <col min="29" max="29" width="12.5703125" style="219" hidden="1" customWidth="1"/>
    <col min="30" max="31" width="12.5703125" style="215" hidden="1" customWidth="1"/>
    <col min="32" max="32" width="11.85546875" style="216" hidden="1" customWidth="1"/>
    <col min="33" max="33" width="12.28515625" style="215" hidden="1" customWidth="1"/>
    <col min="34" max="34" width="12.140625" style="215" hidden="1" customWidth="1"/>
    <col min="35" max="35" width="39.7109375" style="217" hidden="1" customWidth="1"/>
    <col min="36" max="36" width="8" style="218" hidden="1" customWidth="1"/>
    <col min="37" max="39" width="15" style="215" hidden="1" customWidth="1"/>
    <col min="40" max="40" width="39.7109375" style="217" hidden="1" customWidth="1"/>
    <col min="41" max="41" width="12.42578125" style="219" hidden="1" customWidth="1"/>
    <col min="42" max="43" width="12.42578125" style="215" hidden="1" customWidth="1"/>
    <col min="44" max="44" width="11.85546875" style="216" hidden="1" customWidth="1"/>
    <col min="45" max="45" width="12.28515625" style="215" hidden="1" customWidth="1"/>
    <col min="46" max="46" width="12.140625" style="215" hidden="1" customWidth="1"/>
    <col min="47" max="47" width="39.7109375" style="217" hidden="1" customWidth="1"/>
    <col min="48" max="48" width="8" style="218" hidden="1" customWidth="1"/>
    <col min="49" max="51" width="15" style="215" hidden="1" customWidth="1"/>
    <col min="52" max="52" width="39.7109375" style="217" hidden="1" customWidth="1"/>
    <col min="53" max="53" width="12.42578125" style="219" hidden="1" customWidth="1"/>
    <col min="54" max="55" width="12.42578125" style="215" hidden="1" customWidth="1"/>
    <col min="56" max="56" width="11.85546875" style="216" hidden="1" customWidth="1"/>
    <col min="57" max="57" width="12.28515625" style="215" hidden="1" customWidth="1"/>
    <col min="58" max="58" width="12.140625" style="215" hidden="1" customWidth="1"/>
    <col min="59" max="59" width="39.7109375" style="217" hidden="1" customWidth="1"/>
    <col min="60" max="60" width="2" style="207" customWidth="1"/>
    <col min="61" max="16384" width="9.140625" style="207"/>
  </cols>
  <sheetData>
    <row r="1" spans="1:59" ht="15.75" thickBot="1" x14ac:dyDescent="0.3">
      <c r="B1" s="208"/>
      <c r="C1" s="209"/>
      <c r="D1" s="210"/>
      <c r="E1" s="210"/>
      <c r="F1" s="211"/>
      <c r="G1" s="211"/>
      <c r="H1" s="211"/>
      <c r="I1" s="211"/>
      <c r="J1" s="211"/>
      <c r="K1" s="211"/>
      <c r="L1" s="211"/>
      <c r="M1" s="211"/>
      <c r="N1" s="212"/>
      <c r="O1" s="213"/>
      <c r="P1" s="214"/>
    </row>
    <row r="2" spans="1:59" s="221" customFormat="1" x14ac:dyDescent="0.25">
      <c r="A2" s="220"/>
      <c r="B2" s="756" t="s">
        <v>168</v>
      </c>
      <c r="C2" s="757"/>
      <c r="D2" s="757"/>
      <c r="E2" s="758"/>
      <c r="F2" s="787" t="s">
        <v>237</v>
      </c>
      <c r="G2" s="788"/>
      <c r="H2" s="788"/>
      <c r="I2" s="788"/>
      <c r="J2" s="788"/>
      <c r="K2" s="788"/>
      <c r="L2" s="788"/>
      <c r="M2" s="788"/>
      <c r="N2" s="788"/>
      <c r="O2" s="788"/>
      <c r="P2" s="789"/>
      <c r="Q2" s="766" t="s">
        <v>163</v>
      </c>
      <c r="R2" s="766"/>
      <c r="S2" s="766"/>
      <c r="T2" s="766"/>
      <c r="U2" s="766"/>
      <c r="V2" s="766"/>
      <c r="W2" s="767"/>
      <c r="X2" s="792" t="s">
        <v>170</v>
      </c>
      <c r="Y2" s="793"/>
      <c r="Z2" s="793"/>
      <c r="AA2" s="793"/>
      <c r="AB2" s="794"/>
      <c r="AC2" s="795" t="s">
        <v>164</v>
      </c>
      <c r="AD2" s="796"/>
      <c r="AE2" s="796"/>
      <c r="AF2" s="796"/>
      <c r="AG2" s="796"/>
      <c r="AH2" s="796"/>
      <c r="AI2" s="797"/>
      <c r="AJ2" s="798" t="s">
        <v>171</v>
      </c>
      <c r="AK2" s="799"/>
      <c r="AL2" s="799"/>
      <c r="AM2" s="799"/>
      <c r="AN2" s="800"/>
      <c r="AO2" s="749" t="s">
        <v>165</v>
      </c>
      <c r="AP2" s="750"/>
      <c r="AQ2" s="750"/>
      <c r="AR2" s="750"/>
      <c r="AS2" s="750"/>
      <c r="AT2" s="750"/>
      <c r="AU2" s="751"/>
      <c r="AV2" s="717" t="s">
        <v>194</v>
      </c>
      <c r="AW2" s="718"/>
      <c r="AX2" s="718"/>
      <c r="AY2" s="718"/>
      <c r="AZ2" s="719"/>
      <c r="BA2" s="720" t="s">
        <v>195</v>
      </c>
      <c r="BB2" s="721"/>
      <c r="BC2" s="721"/>
      <c r="BD2" s="721"/>
      <c r="BE2" s="721"/>
      <c r="BF2" s="721"/>
      <c r="BG2" s="722"/>
    </row>
    <row r="3" spans="1:59" s="234" customFormat="1" ht="13.5" x14ac:dyDescent="0.25">
      <c r="A3" s="222"/>
      <c r="B3" s="759"/>
      <c r="C3" s="760"/>
      <c r="D3" s="760"/>
      <c r="E3" s="761"/>
      <c r="F3" s="714"/>
      <c r="G3" s="715"/>
      <c r="H3" s="715"/>
      <c r="I3" s="715"/>
      <c r="J3" s="716"/>
      <c r="K3" s="400" t="s">
        <v>28</v>
      </c>
      <c r="L3" s="400" t="s">
        <v>28</v>
      </c>
      <c r="M3" s="400" t="s">
        <v>28</v>
      </c>
      <c r="N3" s="401" t="s">
        <v>29</v>
      </c>
      <c r="O3" s="781" t="s">
        <v>158</v>
      </c>
      <c r="P3" s="783" t="s">
        <v>159</v>
      </c>
      <c r="Q3" s="223" t="s">
        <v>28</v>
      </c>
      <c r="R3" s="224" t="s">
        <v>28</v>
      </c>
      <c r="S3" s="224" t="s">
        <v>28</v>
      </c>
      <c r="T3" s="225" t="s">
        <v>29</v>
      </c>
      <c r="U3" s="826" t="s">
        <v>235</v>
      </c>
      <c r="V3" s="827"/>
      <c r="W3" s="785" t="s">
        <v>238</v>
      </c>
      <c r="X3" s="743" t="s">
        <v>162</v>
      </c>
      <c r="Y3" s="226" t="s">
        <v>28</v>
      </c>
      <c r="Z3" s="226" t="s">
        <v>28</v>
      </c>
      <c r="AA3" s="226" t="s">
        <v>28</v>
      </c>
      <c r="AB3" s="745" t="s">
        <v>239</v>
      </c>
      <c r="AC3" s="227" t="s">
        <v>28</v>
      </c>
      <c r="AD3" s="228" t="s">
        <v>28</v>
      </c>
      <c r="AE3" s="228" t="s">
        <v>28</v>
      </c>
      <c r="AF3" s="229" t="s">
        <v>29</v>
      </c>
      <c r="AG3" s="826" t="s">
        <v>235</v>
      </c>
      <c r="AH3" s="827"/>
      <c r="AI3" s="752" t="s">
        <v>238</v>
      </c>
      <c r="AJ3" s="739" t="s">
        <v>162</v>
      </c>
      <c r="AK3" s="230" t="s">
        <v>28</v>
      </c>
      <c r="AL3" s="230" t="s">
        <v>28</v>
      </c>
      <c r="AM3" s="230" t="s">
        <v>28</v>
      </c>
      <c r="AN3" s="741" t="s">
        <v>239</v>
      </c>
      <c r="AO3" s="231" t="s">
        <v>28</v>
      </c>
      <c r="AP3" s="232" t="s">
        <v>28</v>
      </c>
      <c r="AQ3" s="232" t="s">
        <v>28</v>
      </c>
      <c r="AR3" s="233" t="s">
        <v>29</v>
      </c>
      <c r="AS3" s="826" t="s">
        <v>235</v>
      </c>
      <c r="AT3" s="827"/>
      <c r="AU3" s="754" t="s">
        <v>238</v>
      </c>
      <c r="AV3" s="723" t="s">
        <v>162</v>
      </c>
      <c r="AW3" s="362" t="s">
        <v>28</v>
      </c>
      <c r="AX3" s="362" t="s">
        <v>28</v>
      </c>
      <c r="AY3" s="362" t="s">
        <v>28</v>
      </c>
      <c r="AZ3" s="725" t="s">
        <v>239</v>
      </c>
      <c r="BA3" s="368" t="s">
        <v>28</v>
      </c>
      <c r="BB3" s="369" t="s">
        <v>28</v>
      </c>
      <c r="BC3" s="369" t="s">
        <v>28</v>
      </c>
      <c r="BD3" s="370" t="s">
        <v>29</v>
      </c>
      <c r="BE3" s="826" t="s">
        <v>235</v>
      </c>
      <c r="BF3" s="827"/>
      <c r="BG3" s="727" t="s">
        <v>238</v>
      </c>
    </row>
    <row r="4" spans="1:59" s="6" customFormat="1" ht="54" x14ac:dyDescent="0.25">
      <c r="A4" s="145"/>
      <c r="B4" s="762"/>
      <c r="C4" s="763"/>
      <c r="D4" s="763"/>
      <c r="E4" s="764"/>
      <c r="F4" s="402" t="s">
        <v>172</v>
      </c>
      <c r="G4" s="402" t="s">
        <v>190</v>
      </c>
      <c r="H4" s="402" t="s">
        <v>191</v>
      </c>
      <c r="I4" s="402" t="s">
        <v>192</v>
      </c>
      <c r="J4" s="402" t="s">
        <v>193</v>
      </c>
      <c r="K4" s="402" t="s">
        <v>157</v>
      </c>
      <c r="L4" s="402" t="s">
        <v>9</v>
      </c>
      <c r="M4" s="402" t="s">
        <v>11</v>
      </c>
      <c r="N4" s="403" t="s">
        <v>12</v>
      </c>
      <c r="O4" s="782"/>
      <c r="P4" s="784"/>
      <c r="Q4" s="138" t="s">
        <v>13</v>
      </c>
      <c r="R4" s="15" t="s">
        <v>14</v>
      </c>
      <c r="S4" s="15" t="s">
        <v>145</v>
      </c>
      <c r="T4" s="56" t="s">
        <v>144</v>
      </c>
      <c r="U4" s="462" t="s">
        <v>15</v>
      </c>
      <c r="V4" s="462" t="s">
        <v>236</v>
      </c>
      <c r="W4" s="786"/>
      <c r="X4" s="744"/>
      <c r="Y4" s="21" t="s">
        <v>160</v>
      </c>
      <c r="Z4" s="60" t="s">
        <v>97</v>
      </c>
      <c r="AA4" s="60" t="s">
        <v>98</v>
      </c>
      <c r="AB4" s="746"/>
      <c r="AC4" s="141" t="s">
        <v>13</v>
      </c>
      <c r="AD4" s="112" t="s">
        <v>14</v>
      </c>
      <c r="AE4" s="112" t="s">
        <v>145</v>
      </c>
      <c r="AF4" s="106" t="s">
        <v>144</v>
      </c>
      <c r="AG4" s="462" t="s">
        <v>15</v>
      </c>
      <c r="AH4" s="462" t="s">
        <v>236</v>
      </c>
      <c r="AI4" s="753"/>
      <c r="AJ4" s="740"/>
      <c r="AK4" s="23" t="s">
        <v>160</v>
      </c>
      <c r="AL4" s="61" t="s">
        <v>97</v>
      </c>
      <c r="AM4" s="61" t="s">
        <v>98</v>
      </c>
      <c r="AN4" s="742"/>
      <c r="AO4" s="143" t="s">
        <v>13</v>
      </c>
      <c r="AP4" s="116" t="s">
        <v>14</v>
      </c>
      <c r="AQ4" s="116" t="s">
        <v>145</v>
      </c>
      <c r="AR4" s="117" t="s">
        <v>144</v>
      </c>
      <c r="AS4" s="462" t="s">
        <v>15</v>
      </c>
      <c r="AT4" s="462" t="s">
        <v>236</v>
      </c>
      <c r="AU4" s="755"/>
      <c r="AV4" s="724"/>
      <c r="AW4" s="363" t="s">
        <v>160</v>
      </c>
      <c r="AX4" s="364" t="s">
        <v>97</v>
      </c>
      <c r="AY4" s="364" t="s">
        <v>98</v>
      </c>
      <c r="AZ4" s="726"/>
      <c r="BA4" s="371" t="s">
        <v>13</v>
      </c>
      <c r="BB4" s="372" t="s">
        <v>14</v>
      </c>
      <c r="BC4" s="372" t="s">
        <v>145</v>
      </c>
      <c r="BD4" s="373" t="s">
        <v>144</v>
      </c>
      <c r="BE4" s="462" t="s">
        <v>15</v>
      </c>
      <c r="BF4" s="462" t="s">
        <v>236</v>
      </c>
      <c r="BG4" s="728"/>
    </row>
    <row r="5" spans="1:59" x14ac:dyDescent="0.25">
      <c r="A5" s="218"/>
      <c r="B5" s="779" t="s">
        <v>19</v>
      </c>
      <c r="C5" s="780"/>
      <c r="D5" s="45"/>
      <c r="E5" s="45"/>
      <c r="F5" s="404">
        <f>SUMIF($E21:$E57,"Lead IA",F21:F57)</f>
        <v>0</v>
      </c>
      <c r="G5" s="404"/>
      <c r="H5" s="404"/>
      <c r="I5" s="404"/>
      <c r="J5" s="404"/>
      <c r="K5" s="404">
        <f>SUMIF($E23:$E57,"Lead IA",K23:K57)</f>
        <v>0</v>
      </c>
      <c r="L5" s="404">
        <f>SUMIF($E23:$E57,"Lead IA",L23:L57)</f>
        <v>0</v>
      </c>
      <c r="M5" s="404">
        <f>SUMIF($E23:$E57,"Lead IA",M23:M57)</f>
        <v>0</v>
      </c>
      <c r="N5" s="405" t="e">
        <f>L5/K5</f>
        <v>#DIV/0!</v>
      </c>
      <c r="O5" s="235"/>
      <c r="P5" s="236"/>
      <c r="Q5" s="237">
        <f t="shared" ref="Q5:R5" si="0">SUMIF($E21:$E57,"Lead IA",Q21:Q57)</f>
        <v>0</v>
      </c>
      <c r="R5" s="238">
        <f t="shared" si="0"/>
        <v>0</v>
      </c>
      <c r="S5" s="238">
        <f>SUMIF($E21:$E57,"Lead IA",S21:S57)</f>
        <v>0</v>
      </c>
      <c r="T5" s="239" t="e">
        <f>R5/Q5</f>
        <v>#DIV/0!</v>
      </c>
      <c r="U5" s="482">
        <f t="shared" ref="U5:V5" si="1">SUMIF($E21:$E57,"Lead IA",U21:U57)</f>
        <v>0</v>
      </c>
      <c r="V5" s="482">
        <f t="shared" si="1"/>
        <v>0</v>
      </c>
      <c r="W5" s="240"/>
      <c r="X5" s="241"/>
      <c r="Y5" s="242">
        <f t="shared" ref="Y5:AA5" si="2">SUMIF($E21:$E57,"Lead IA",Y21:Y57)</f>
        <v>0</v>
      </c>
      <c r="Z5" s="242">
        <f t="shared" si="2"/>
        <v>0</v>
      </c>
      <c r="AA5" s="242">
        <f t="shared" si="2"/>
        <v>0</v>
      </c>
      <c r="AB5" s="243"/>
      <c r="AC5" s="244">
        <f t="shared" ref="AC5:AE5" si="3">SUMIF($E21:$E57,"Lead IA",AC21:AC57)</f>
        <v>0</v>
      </c>
      <c r="AD5" s="245">
        <f t="shared" si="3"/>
        <v>0</v>
      </c>
      <c r="AE5" s="245">
        <f t="shared" si="3"/>
        <v>0</v>
      </c>
      <c r="AF5" s="246" t="e">
        <f t="shared" ref="AF5:AF14" si="4">AD5/AC5</f>
        <v>#DIV/0!</v>
      </c>
      <c r="AG5" s="482">
        <f t="shared" ref="AG5:AH5" si="5">SUMIF($E21:$E57,"Lead IA",AG21:AG57)</f>
        <v>0</v>
      </c>
      <c r="AH5" s="482">
        <f t="shared" si="5"/>
        <v>0</v>
      </c>
      <c r="AI5" s="240"/>
      <c r="AJ5" s="241"/>
      <c r="AK5" s="247">
        <f t="shared" ref="AK5:AM5" si="6">SUMIF($E21:$E57,"Lead IA",AK21:AK57)</f>
        <v>0</v>
      </c>
      <c r="AL5" s="247">
        <f t="shared" si="6"/>
        <v>0</v>
      </c>
      <c r="AM5" s="247">
        <f t="shared" si="6"/>
        <v>0</v>
      </c>
      <c r="AN5" s="243"/>
      <c r="AO5" s="248">
        <f t="shared" ref="AO5:AQ5" si="7">SUMIF($E21:$E57,"Lead IA",AO21:AO57)</f>
        <v>0</v>
      </c>
      <c r="AP5" s="249">
        <f t="shared" si="7"/>
        <v>0</v>
      </c>
      <c r="AQ5" s="249">
        <f t="shared" si="7"/>
        <v>0</v>
      </c>
      <c r="AR5" s="250" t="e">
        <f t="shared" ref="AR5:AR14" si="8">AP5/AO5</f>
        <v>#DIV/0!</v>
      </c>
      <c r="AS5" s="482">
        <f t="shared" ref="AS5:AT5" si="9">SUMIF($E21:$E57,"Lead IA",AS21:AS57)</f>
        <v>0</v>
      </c>
      <c r="AT5" s="482">
        <f t="shared" si="9"/>
        <v>0</v>
      </c>
      <c r="AU5" s="240"/>
      <c r="AV5" s="241"/>
      <c r="AW5" s="365">
        <f t="shared" ref="AW5:AY5" si="10">SUMIF($E21:$E57,"Lead IA",AW21:AW57)</f>
        <v>0</v>
      </c>
      <c r="AX5" s="365">
        <f t="shared" si="10"/>
        <v>0</v>
      </c>
      <c r="AY5" s="365">
        <f t="shared" si="10"/>
        <v>0</v>
      </c>
      <c r="AZ5" s="243"/>
      <c r="BA5" s="374">
        <f t="shared" ref="BA5:BC5" si="11">SUMIF($E21:$E57,"Lead IA",BA21:BA57)</f>
        <v>0</v>
      </c>
      <c r="BB5" s="375">
        <f t="shared" si="11"/>
        <v>0</v>
      </c>
      <c r="BC5" s="375">
        <f t="shared" si="11"/>
        <v>0</v>
      </c>
      <c r="BD5" s="376" t="e">
        <f t="shared" ref="BD5:BD14" si="12">BB5/BA5</f>
        <v>#DIV/0!</v>
      </c>
      <c r="BE5" s="482">
        <f t="shared" ref="BE5:BF5" si="13">SUMIF($E21:$E57,"Lead IA",BE21:BE57)</f>
        <v>0</v>
      </c>
      <c r="BF5" s="482">
        <f t="shared" si="13"/>
        <v>0</v>
      </c>
      <c r="BG5" s="240"/>
    </row>
    <row r="6" spans="1:59" x14ac:dyDescent="0.25">
      <c r="A6" s="218"/>
      <c r="B6" s="779" t="s">
        <v>20</v>
      </c>
      <c r="C6" s="780"/>
      <c r="D6" s="45"/>
      <c r="E6" s="45"/>
      <c r="F6" s="404">
        <f>SUMIF($E21:$E57,"Co-op IA 1",F21:F57)</f>
        <v>0</v>
      </c>
      <c r="G6" s="404"/>
      <c r="H6" s="404"/>
      <c r="I6" s="404"/>
      <c r="J6" s="404"/>
      <c r="K6" s="404">
        <f>SUMIF($E23:$E57,"Co-op IA 1",K23:K57)</f>
        <v>0</v>
      </c>
      <c r="L6" s="404">
        <f>SUMIF($E23:$E57,"Co-op IA 1",L23:L57)</f>
        <v>0</v>
      </c>
      <c r="M6" s="404">
        <f>SUMIF($E23:$E57,"Co-op IA 1",M23:M57)</f>
        <v>0</v>
      </c>
      <c r="N6" s="405" t="e">
        <f t="shared" ref="N6:N14" si="14">L6/K6</f>
        <v>#DIV/0!</v>
      </c>
      <c r="O6" s="235"/>
      <c r="P6" s="236"/>
      <c r="Q6" s="237">
        <f t="shared" ref="Q6:S6" si="15">SUMIF($E21:$E57,"Co-op IA 1",Q21:Q57)</f>
        <v>0</v>
      </c>
      <c r="R6" s="238">
        <f t="shared" si="15"/>
        <v>0</v>
      </c>
      <c r="S6" s="238">
        <f t="shared" si="15"/>
        <v>0</v>
      </c>
      <c r="T6" s="239" t="e">
        <f t="shared" ref="T6:T14" si="16">R6/Q6</f>
        <v>#DIV/0!</v>
      </c>
      <c r="U6" s="482">
        <f t="shared" ref="U6:V6" si="17">SUMIF($E21:$E57,"Co-op IA 1",U21:U57)</f>
        <v>0</v>
      </c>
      <c r="V6" s="482">
        <f t="shared" si="17"/>
        <v>0</v>
      </c>
      <c r="W6" s="240"/>
      <c r="X6" s="241"/>
      <c r="Y6" s="242">
        <f t="shared" ref="Y6:AA6" si="18">SUMIF($E21:$E57,"Co-op IA 1",Y21:Y57)</f>
        <v>0</v>
      </c>
      <c r="Z6" s="242">
        <f t="shared" si="18"/>
        <v>0</v>
      </c>
      <c r="AA6" s="242">
        <f t="shared" si="18"/>
        <v>0</v>
      </c>
      <c r="AB6" s="243"/>
      <c r="AC6" s="244">
        <f t="shared" ref="AC6:AE6" si="19">SUMIF($E21:$E57,"Co-op IA 1",AC21:AC57)</f>
        <v>0</v>
      </c>
      <c r="AD6" s="245">
        <f t="shared" si="19"/>
        <v>0</v>
      </c>
      <c r="AE6" s="245">
        <f t="shared" si="19"/>
        <v>0</v>
      </c>
      <c r="AF6" s="246" t="e">
        <f t="shared" si="4"/>
        <v>#DIV/0!</v>
      </c>
      <c r="AG6" s="482">
        <f t="shared" ref="AG6:AH6" si="20">SUMIF($E21:$E57,"Co-op IA 1",AG21:AG57)</f>
        <v>0</v>
      </c>
      <c r="AH6" s="482">
        <f t="shared" si="20"/>
        <v>0</v>
      </c>
      <c r="AI6" s="240"/>
      <c r="AJ6" s="241"/>
      <c r="AK6" s="247">
        <f t="shared" ref="AK6:AM6" si="21">SUMIF($E21:$E57,"Co-op IA 1",AK21:AK57)</f>
        <v>0</v>
      </c>
      <c r="AL6" s="247">
        <f t="shared" si="21"/>
        <v>0</v>
      </c>
      <c r="AM6" s="247">
        <f t="shared" si="21"/>
        <v>0</v>
      </c>
      <c r="AN6" s="243"/>
      <c r="AO6" s="248">
        <f t="shared" ref="AO6:AQ6" si="22">SUMIF($E21:$E57,"Co-op IA 1",AO21:AO57)</f>
        <v>0</v>
      </c>
      <c r="AP6" s="249">
        <f t="shared" si="22"/>
        <v>0</v>
      </c>
      <c r="AQ6" s="249">
        <f t="shared" si="22"/>
        <v>0</v>
      </c>
      <c r="AR6" s="250" t="e">
        <f t="shared" si="8"/>
        <v>#DIV/0!</v>
      </c>
      <c r="AS6" s="482">
        <f t="shared" ref="AS6:AT6" si="23">SUMIF($E21:$E57,"Co-op IA 1",AS21:AS57)</f>
        <v>0</v>
      </c>
      <c r="AT6" s="482">
        <f t="shared" si="23"/>
        <v>0</v>
      </c>
      <c r="AU6" s="240"/>
      <c r="AV6" s="241"/>
      <c r="AW6" s="365">
        <f t="shared" ref="AW6:AY6" si="24">SUMIF($E21:$E57,"Co-op IA 1",AW21:AW57)</f>
        <v>0</v>
      </c>
      <c r="AX6" s="365">
        <f t="shared" si="24"/>
        <v>0</v>
      </c>
      <c r="AY6" s="365">
        <f t="shared" si="24"/>
        <v>0</v>
      </c>
      <c r="AZ6" s="243"/>
      <c r="BA6" s="374">
        <f t="shared" ref="BA6:BC6" si="25">SUMIF($E21:$E57,"Co-op IA 1",BA21:BA57)</f>
        <v>0</v>
      </c>
      <c r="BB6" s="375">
        <f t="shared" si="25"/>
        <v>0</v>
      </c>
      <c r="BC6" s="375">
        <f t="shared" si="25"/>
        <v>0</v>
      </c>
      <c r="BD6" s="376" t="e">
        <f t="shared" si="12"/>
        <v>#DIV/0!</v>
      </c>
      <c r="BE6" s="482">
        <f t="shared" ref="BE6:BF6" si="26">SUMIF($E21:$E57,"Co-op IA 1",BE21:BE57)</f>
        <v>0</v>
      </c>
      <c r="BF6" s="482">
        <f t="shared" si="26"/>
        <v>0</v>
      </c>
      <c r="BG6" s="240"/>
    </row>
    <row r="7" spans="1:59" x14ac:dyDescent="0.25">
      <c r="A7" s="218"/>
      <c r="B7" s="779" t="s">
        <v>21</v>
      </c>
      <c r="C7" s="780"/>
      <c r="D7" s="45"/>
      <c r="E7" s="45"/>
      <c r="F7" s="404">
        <f>SUMIF($E21:$E57,"Co-op IA 2",F21:F57)</f>
        <v>0</v>
      </c>
      <c r="G7" s="404"/>
      <c r="H7" s="404"/>
      <c r="I7" s="404"/>
      <c r="J7" s="404"/>
      <c r="K7" s="404">
        <f>SUMIF($E23:$E57,"Co-op IA 2",K23:K57)</f>
        <v>0</v>
      </c>
      <c r="L7" s="404">
        <f>SUMIF($E23:$E57,"Co-op IA 2",L23:L57)</f>
        <v>0</v>
      </c>
      <c r="M7" s="404">
        <f>SUMIF($E23:$E57,"Co-op IA 2",M23:M57)</f>
        <v>0</v>
      </c>
      <c r="N7" s="405" t="e">
        <f t="shared" si="14"/>
        <v>#DIV/0!</v>
      </c>
      <c r="O7" s="235"/>
      <c r="P7" s="236"/>
      <c r="Q7" s="237">
        <f t="shared" ref="Q7:S7" si="27">SUMIF($E21:$E57,"Co-op IA 2",Q21:Q57)</f>
        <v>0</v>
      </c>
      <c r="R7" s="238">
        <f t="shared" si="27"/>
        <v>0</v>
      </c>
      <c r="S7" s="238">
        <f t="shared" si="27"/>
        <v>0</v>
      </c>
      <c r="T7" s="239" t="e">
        <f t="shared" si="16"/>
        <v>#DIV/0!</v>
      </c>
      <c r="U7" s="482">
        <f t="shared" ref="U7:V7" si="28">SUMIF($E21:$E57,"Co-op IA 2",U21:U57)</f>
        <v>0</v>
      </c>
      <c r="V7" s="482">
        <f t="shared" si="28"/>
        <v>0</v>
      </c>
      <c r="W7" s="240"/>
      <c r="X7" s="241"/>
      <c r="Y7" s="242">
        <f t="shared" ref="Y7:AA7" si="29">SUMIF($E21:$E57,"Co-op IA 2",Y21:Y57)</f>
        <v>0</v>
      </c>
      <c r="Z7" s="242">
        <f t="shared" si="29"/>
        <v>0</v>
      </c>
      <c r="AA7" s="242">
        <f t="shared" si="29"/>
        <v>0</v>
      </c>
      <c r="AB7" s="243"/>
      <c r="AC7" s="244">
        <f t="shared" ref="AC7:AE7" si="30">SUMIF($E21:$E57,"Co-op IA 2",AC21:AC57)</f>
        <v>0</v>
      </c>
      <c r="AD7" s="245">
        <f t="shared" si="30"/>
        <v>0</v>
      </c>
      <c r="AE7" s="245">
        <f t="shared" si="30"/>
        <v>0</v>
      </c>
      <c r="AF7" s="246" t="e">
        <f t="shared" si="4"/>
        <v>#DIV/0!</v>
      </c>
      <c r="AG7" s="482">
        <f t="shared" ref="AG7:AH7" si="31">SUMIF($E21:$E57,"Co-op IA 2",AG21:AG57)</f>
        <v>0</v>
      </c>
      <c r="AH7" s="482">
        <f t="shared" si="31"/>
        <v>0</v>
      </c>
      <c r="AI7" s="240"/>
      <c r="AJ7" s="241"/>
      <c r="AK7" s="247">
        <f t="shared" ref="AK7:AM7" si="32">SUMIF($E21:$E57,"Co-op IA 2",AK21:AK57)</f>
        <v>0</v>
      </c>
      <c r="AL7" s="247">
        <f t="shared" si="32"/>
        <v>0</v>
      </c>
      <c r="AM7" s="247">
        <f t="shared" si="32"/>
        <v>0</v>
      </c>
      <c r="AN7" s="243"/>
      <c r="AO7" s="248">
        <f t="shared" ref="AO7:AQ7" si="33">SUMIF($E21:$E57,"Co-op IA 2",AO21:AO57)</f>
        <v>0</v>
      </c>
      <c r="AP7" s="249">
        <f t="shared" si="33"/>
        <v>0</v>
      </c>
      <c r="AQ7" s="249">
        <f t="shared" si="33"/>
        <v>0</v>
      </c>
      <c r="AR7" s="250" t="e">
        <f t="shared" si="8"/>
        <v>#DIV/0!</v>
      </c>
      <c r="AS7" s="482">
        <f t="shared" ref="AS7:AT7" si="34">SUMIF($E21:$E57,"Co-op IA 2",AS21:AS57)</f>
        <v>0</v>
      </c>
      <c r="AT7" s="482">
        <f t="shared" si="34"/>
        <v>0</v>
      </c>
      <c r="AU7" s="240"/>
      <c r="AV7" s="241"/>
      <c r="AW7" s="365">
        <f t="shared" ref="AW7:AY7" si="35">SUMIF($E21:$E57,"Co-op IA 2",AW21:AW57)</f>
        <v>0</v>
      </c>
      <c r="AX7" s="365">
        <f t="shared" si="35"/>
        <v>0</v>
      </c>
      <c r="AY7" s="365">
        <f t="shared" si="35"/>
        <v>0</v>
      </c>
      <c r="AZ7" s="243"/>
      <c r="BA7" s="374">
        <f t="shared" ref="BA7:BC7" si="36">SUMIF($E21:$E57,"Co-op IA 2",BA21:BA57)</f>
        <v>0</v>
      </c>
      <c r="BB7" s="375">
        <f t="shared" si="36"/>
        <v>0</v>
      </c>
      <c r="BC7" s="375">
        <f t="shared" si="36"/>
        <v>0</v>
      </c>
      <c r="BD7" s="376" t="e">
        <f t="shared" si="12"/>
        <v>#DIV/0!</v>
      </c>
      <c r="BE7" s="482">
        <f t="shared" ref="BE7:BF7" si="37">SUMIF($E21:$E57,"Co-op IA 2",BE21:BE57)</f>
        <v>0</v>
      </c>
      <c r="BF7" s="482">
        <f t="shared" si="37"/>
        <v>0</v>
      </c>
      <c r="BG7" s="240"/>
    </row>
    <row r="8" spans="1:59" ht="15.75" thickBot="1" x14ac:dyDescent="0.3">
      <c r="A8" s="218"/>
      <c r="B8" s="774" t="s">
        <v>22</v>
      </c>
      <c r="C8" s="775"/>
      <c r="D8" s="251"/>
      <c r="E8" s="251"/>
      <c r="F8" s="406">
        <f>SUMIF($E21:$E57,"Co-op IA 3",F21:F57)</f>
        <v>0</v>
      </c>
      <c r="G8" s="406"/>
      <c r="H8" s="406"/>
      <c r="I8" s="406"/>
      <c r="J8" s="406"/>
      <c r="K8" s="406">
        <f>SUMIF($E23:$E57,"Co-op IA 3",K23:K57)</f>
        <v>0</v>
      </c>
      <c r="L8" s="406">
        <f>SUMIF($E23:$E57,"Co-op IA 3",L23:L57)</f>
        <v>0</v>
      </c>
      <c r="M8" s="406">
        <f>SUMIF($E23:$E57,"Co-op IA 3",M23:M57)</f>
        <v>0</v>
      </c>
      <c r="N8" s="407" t="e">
        <f t="shared" si="14"/>
        <v>#DIV/0!</v>
      </c>
      <c r="O8" s="252"/>
      <c r="P8" s="253"/>
      <c r="Q8" s="254">
        <f t="shared" ref="Q8:S8" si="38">SUMIF($E21:$E57,"Co-op IA 3",Q21:Q57)</f>
        <v>0</v>
      </c>
      <c r="R8" s="255">
        <f t="shared" si="38"/>
        <v>0</v>
      </c>
      <c r="S8" s="255">
        <f t="shared" si="38"/>
        <v>0</v>
      </c>
      <c r="T8" s="256" t="e">
        <f t="shared" si="16"/>
        <v>#DIV/0!</v>
      </c>
      <c r="U8" s="483">
        <f t="shared" ref="U8:V8" si="39">SUMIF($E21:$E57,"Co-op IA 3",U21:U57)</f>
        <v>0</v>
      </c>
      <c r="V8" s="483">
        <f t="shared" si="39"/>
        <v>0</v>
      </c>
      <c r="W8" s="257"/>
      <c r="X8" s="258"/>
      <c r="Y8" s="259">
        <f t="shared" ref="Y8:AA8" si="40">SUMIF($E21:$E57,"Co-op IA 3",Y21:Y57)</f>
        <v>0</v>
      </c>
      <c r="Z8" s="259">
        <f t="shared" si="40"/>
        <v>0</v>
      </c>
      <c r="AA8" s="259">
        <f t="shared" si="40"/>
        <v>0</v>
      </c>
      <c r="AB8" s="260"/>
      <c r="AC8" s="261">
        <f t="shared" ref="AC8:AE8" si="41">SUMIF($E21:$E57,"Co-op IA 3",AC21:AC57)</f>
        <v>0</v>
      </c>
      <c r="AD8" s="262">
        <f t="shared" si="41"/>
        <v>0</v>
      </c>
      <c r="AE8" s="262">
        <f t="shared" si="41"/>
        <v>0</v>
      </c>
      <c r="AF8" s="263" t="e">
        <f t="shared" si="4"/>
        <v>#DIV/0!</v>
      </c>
      <c r="AG8" s="483">
        <f t="shared" ref="AG8:AH8" si="42">SUMIF($E21:$E57,"Co-op IA 3",AG21:AG57)</f>
        <v>0</v>
      </c>
      <c r="AH8" s="483">
        <f t="shared" si="42"/>
        <v>0</v>
      </c>
      <c r="AI8" s="257"/>
      <c r="AJ8" s="258"/>
      <c r="AK8" s="264">
        <f t="shared" ref="AK8:AM8" si="43">SUMIF($E21:$E57,"Co-op IA 3",AK21:AK57)</f>
        <v>0</v>
      </c>
      <c r="AL8" s="264">
        <f t="shared" si="43"/>
        <v>0</v>
      </c>
      <c r="AM8" s="264">
        <f t="shared" si="43"/>
        <v>0</v>
      </c>
      <c r="AN8" s="260"/>
      <c r="AO8" s="265">
        <f t="shared" ref="AO8:AQ8" si="44">SUMIF($E21:$E57,"Co-op IA 3",AO21:AO57)</f>
        <v>0</v>
      </c>
      <c r="AP8" s="266">
        <f t="shared" si="44"/>
        <v>0</v>
      </c>
      <c r="AQ8" s="266">
        <f t="shared" si="44"/>
        <v>0</v>
      </c>
      <c r="AR8" s="267" t="e">
        <f t="shared" si="8"/>
        <v>#DIV/0!</v>
      </c>
      <c r="AS8" s="483">
        <f t="shared" ref="AS8:AT8" si="45">SUMIF($E21:$E57,"Co-op IA 3",AS21:AS57)</f>
        <v>0</v>
      </c>
      <c r="AT8" s="483">
        <f t="shared" si="45"/>
        <v>0</v>
      </c>
      <c r="AU8" s="257"/>
      <c r="AV8" s="258"/>
      <c r="AW8" s="366">
        <f t="shared" ref="AW8:AY8" si="46">SUMIF($E21:$E57,"Co-op IA 3",AW21:AW57)</f>
        <v>0</v>
      </c>
      <c r="AX8" s="366">
        <f t="shared" si="46"/>
        <v>0</v>
      </c>
      <c r="AY8" s="366">
        <f t="shared" si="46"/>
        <v>0</v>
      </c>
      <c r="AZ8" s="260"/>
      <c r="BA8" s="377">
        <f t="shared" ref="BA8:BC8" si="47">SUMIF($E21:$E57,"Co-op IA 3",BA21:BA57)</f>
        <v>0</v>
      </c>
      <c r="BB8" s="378">
        <f t="shared" si="47"/>
        <v>0</v>
      </c>
      <c r="BC8" s="378">
        <f t="shared" si="47"/>
        <v>0</v>
      </c>
      <c r="BD8" s="379" t="e">
        <f t="shared" si="12"/>
        <v>#DIV/0!</v>
      </c>
      <c r="BE8" s="483">
        <f t="shared" ref="BE8:BF8" si="48">SUMIF($E21:$E57,"Co-op IA 3",BE21:BE57)</f>
        <v>0</v>
      </c>
      <c r="BF8" s="483">
        <f t="shared" si="48"/>
        <v>0</v>
      </c>
      <c r="BG8" s="257"/>
    </row>
    <row r="9" spans="1:59" s="277" customFormat="1" ht="15.75" thickBot="1" x14ac:dyDescent="0.3">
      <c r="A9" s="268"/>
      <c r="B9" s="771" t="s">
        <v>182</v>
      </c>
      <c r="C9" s="772"/>
      <c r="D9" s="772"/>
      <c r="E9" s="773"/>
      <c r="F9" s="269">
        <f>SUM(F5:F8)</f>
        <v>0</v>
      </c>
      <c r="G9" s="269"/>
      <c r="H9" s="269"/>
      <c r="I9" s="269"/>
      <c r="J9" s="269"/>
      <c r="K9" s="269">
        <f t="shared" ref="K9:M9" si="49">SUM(K5:K8)</f>
        <v>0</v>
      </c>
      <c r="L9" s="269">
        <f t="shared" si="49"/>
        <v>0</v>
      </c>
      <c r="M9" s="269">
        <f t="shared" si="49"/>
        <v>0</v>
      </c>
      <c r="N9" s="270" t="e">
        <f t="shared" si="14"/>
        <v>#DIV/0!</v>
      </c>
      <c r="O9" s="271"/>
      <c r="P9" s="272"/>
      <c r="Q9" s="273">
        <f t="shared" ref="Q9:S9" si="50">SUM(Q5:Q8)</f>
        <v>0</v>
      </c>
      <c r="R9" s="269">
        <f t="shared" si="50"/>
        <v>0</v>
      </c>
      <c r="S9" s="269">
        <f t="shared" si="50"/>
        <v>0</v>
      </c>
      <c r="T9" s="270" t="e">
        <f t="shared" si="16"/>
        <v>#DIV/0!</v>
      </c>
      <c r="U9" s="484">
        <f t="shared" ref="U9:V9" si="51">SUM(U5:U8)</f>
        <v>0</v>
      </c>
      <c r="V9" s="484">
        <f t="shared" si="51"/>
        <v>0</v>
      </c>
      <c r="W9" s="274"/>
      <c r="X9" s="275"/>
      <c r="Y9" s="269">
        <f t="shared" ref="Y9:AA9" si="52">SUM(Y5:Y8)</f>
        <v>0</v>
      </c>
      <c r="Z9" s="269">
        <f t="shared" si="52"/>
        <v>0</v>
      </c>
      <c r="AA9" s="269">
        <f t="shared" si="52"/>
        <v>0</v>
      </c>
      <c r="AB9" s="274"/>
      <c r="AC9" s="276">
        <f t="shared" ref="AC9:AE9" si="53">SUM(AC5:AC8)</f>
        <v>0</v>
      </c>
      <c r="AD9" s="269">
        <f t="shared" si="53"/>
        <v>0</v>
      </c>
      <c r="AE9" s="269">
        <f t="shared" si="53"/>
        <v>0</v>
      </c>
      <c r="AF9" s="270" t="e">
        <f t="shared" si="4"/>
        <v>#DIV/0!</v>
      </c>
      <c r="AG9" s="484">
        <f t="shared" ref="AG9:AH9" si="54">SUM(AG5:AG8)</f>
        <v>0</v>
      </c>
      <c r="AH9" s="484">
        <f t="shared" si="54"/>
        <v>0</v>
      </c>
      <c r="AI9" s="274"/>
      <c r="AJ9" s="275"/>
      <c r="AK9" s="269">
        <f t="shared" ref="AK9:AM9" si="55">SUM(AK5:AK8)</f>
        <v>0</v>
      </c>
      <c r="AL9" s="269">
        <f t="shared" si="55"/>
        <v>0</v>
      </c>
      <c r="AM9" s="269">
        <f t="shared" si="55"/>
        <v>0</v>
      </c>
      <c r="AN9" s="274"/>
      <c r="AO9" s="276">
        <f t="shared" ref="AO9:AQ9" si="56">SUM(AO5:AO8)</f>
        <v>0</v>
      </c>
      <c r="AP9" s="269">
        <f t="shared" si="56"/>
        <v>0</v>
      </c>
      <c r="AQ9" s="269">
        <f t="shared" si="56"/>
        <v>0</v>
      </c>
      <c r="AR9" s="270" t="e">
        <f t="shared" si="8"/>
        <v>#DIV/0!</v>
      </c>
      <c r="AS9" s="484">
        <f t="shared" ref="AS9:AT9" si="57">SUM(AS5:AS8)</f>
        <v>0</v>
      </c>
      <c r="AT9" s="484">
        <f t="shared" si="57"/>
        <v>0</v>
      </c>
      <c r="AU9" s="274"/>
      <c r="AV9" s="275"/>
      <c r="AW9" s="269">
        <f t="shared" ref="AW9:AY9" si="58">SUM(AW5:AW8)</f>
        <v>0</v>
      </c>
      <c r="AX9" s="269">
        <f t="shared" si="58"/>
        <v>0</v>
      </c>
      <c r="AY9" s="269">
        <f t="shared" si="58"/>
        <v>0</v>
      </c>
      <c r="AZ9" s="274"/>
      <c r="BA9" s="276">
        <f t="shared" ref="BA9:BC9" si="59">SUM(BA5:BA8)</f>
        <v>0</v>
      </c>
      <c r="BB9" s="269">
        <f t="shared" si="59"/>
        <v>0</v>
      </c>
      <c r="BC9" s="269">
        <f t="shared" si="59"/>
        <v>0</v>
      </c>
      <c r="BD9" s="270" t="e">
        <f t="shared" si="12"/>
        <v>#DIV/0!</v>
      </c>
      <c r="BE9" s="484">
        <f t="shared" ref="BE9:BF9" si="60">SUM(BE5:BE8)</f>
        <v>0</v>
      </c>
      <c r="BF9" s="484">
        <f t="shared" si="60"/>
        <v>0</v>
      </c>
      <c r="BG9" s="274"/>
    </row>
    <row r="10" spans="1:59" x14ac:dyDescent="0.25">
      <c r="A10" s="218"/>
      <c r="B10" s="810" t="s">
        <v>19</v>
      </c>
      <c r="C10" s="811"/>
      <c r="D10" s="278"/>
      <c r="E10" s="278"/>
      <c r="F10" s="408">
        <f>SUMIF($E64:$E67,"Lead IA",F64:F67)</f>
        <v>0</v>
      </c>
      <c r="G10" s="408"/>
      <c r="H10" s="408"/>
      <c r="I10" s="408"/>
      <c r="J10" s="408"/>
      <c r="K10" s="408">
        <f>SUMIF($E64:$E67,"Lead IA",K64:K67)</f>
        <v>0</v>
      </c>
      <c r="L10" s="408">
        <f>SUMIF($E64:$E67,"Lead IA",L64:L67)</f>
        <v>0</v>
      </c>
      <c r="M10" s="408">
        <f>SUMIF($E64:$E67,"Lead IA",M64:M67)</f>
        <v>0</v>
      </c>
      <c r="N10" s="409" t="e">
        <f t="shared" si="14"/>
        <v>#DIV/0!</v>
      </c>
      <c r="O10" s="279"/>
      <c r="P10" s="280"/>
      <c r="Q10" s="281">
        <f t="shared" ref="Q10:S10" si="61">SUMIF($E64:$E67,"Lead IA",Q64:Q67)</f>
        <v>0</v>
      </c>
      <c r="R10" s="282">
        <f t="shared" si="61"/>
        <v>0</v>
      </c>
      <c r="S10" s="282">
        <f t="shared" si="61"/>
        <v>0</v>
      </c>
      <c r="T10" s="283" t="e">
        <f t="shared" si="16"/>
        <v>#DIV/0!</v>
      </c>
      <c r="U10" s="485">
        <f t="shared" ref="U10:V10" si="62">SUMIF($E64:$E67,"Lead IA",U64:U67)</f>
        <v>0</v>
      </c>
      <c r="V10" s="485">
        <f t="shared" si="62"/>
        <v>0</v>
      </c>
      <c r="W10" s="284"/>
      <c r="X10" s="285"/>
      <c r="Y10" s="286">
        <f t="shared" ref="Y10:AA10" si="63">SUMIF($E64:$E67,"Lead IA",Y64:Y67)</f>
        <v>0</v>
      </c>
      <c r="Z10" s="286">
        <f t="shared" si="63"/>
        <v>0</v>
      </c>
      <c r="AA10" s="286">
        <f t="shared" si="63"/>
        <v>0</v>
      </c>
      <c r="AB10" s="287"/>
      <c r="AC10" s="288">
        <f t="shared" ref="AC10:AE10" si="64">SUMIF($E64:$E67,"Lead IA",AC64:AC67)</f>
        <v>0</v>
      </c>
      <c r="AD10" s="289">
        <f t="shared" si="64"/>
        <v>0</v>
      </c>
      <c r="AE10" s="289">
        <f t="shared" si="64"/>
        <v>0</v>
      </c>
      <c r="AF10" s="290" t="e">
        <f t="shared" si="4"/>
        <v>#DIV/0!</v>
      </c>
      <c r="AG10" s="485">
        <f t="shared" ref="AG10:AH10" si="65">SUMIF($E64:$E67,"Lead IA",AG64:AG67)</f>
        <v>0</v>
      </c>
      <c r="AH10" s="485">
        <f t="shared" si="65"/>
        <v>0</v>
      </c>
      <c r="AI10" s="284"/>
      <c r="AJ10" s="285"/>
      <c r="AK10" s="291">
        <f t="shared" ref="AK10:AM10" si="66">SUMIF($E64:$E67,"Lead IA",AK64:AK67)</f>
        <v>0</v>
      </c>
      <c r="AL10" s="291">
        <f t="shared" si="66"/>
        <v>0</v>
      </c>
      <c r="AM10" s="291">
        <f t="shared" si="66"/>
        <v>0</v>
      </c>
      <c r="AN10" s="287"/>
      <c r="AO10" s="292">
        <f t="shared" ref="AO10:AQ10" si="67">SUMIF($E64:$E67,"Lead IA",AO64:AO67)</f>
        <v>0</v>
      </c>
      <c r="AP10" s="293">
        <f t="shared" si="67"/>
        <v>0</v>
      </c>
      <c r="AQ10" s="293">
        <f t="shared" si="67"/>
        <v>0</v>
      </c>
      <c r="AR10" s="294" t="e">
        <f t="shared" si="8"/>
        <v>#DIV/0!</v>
      </c>
      <c r="AS10" s="485">
        <f t="shared" ref="AS10:AT10" si="68">SUMIF($E64:$E67,"Lead IA",AS64:AS67)</f>
        <v>0</v>
      </c>
      <c r="AT10" s="485">
        <f t="shared" si="68"/>
        <v>0</v>
      </c>
      <c r="AU10" s="284"/>
      <c r="AV10" s="285"/>
      <c r="AW10" s="367">
        <f t="shared" ref="AW10:AY10" si="69">SUMIF($E64:$E67,"Lead IA",AW64:AW67)</f>
        <v>0</v>
      </c>
      <c r="AX10" s="367">
        <f t="shared" si="69"/>
        <v>0</v>
      </c>
      <c r="AY10" s="367">
        <f t="shared" si="69"/>
        <v>0</v>
      </c>
      <c r="AZ10" s="287"/>
      <c r="BA10" s="380">
        <f t="shared" ref="BA10:BC10" si="70">SUMIF($E64:$E67,"Lead IA",BA64:BA67)</f>
        <v>0</v>
      </c>
      <c r="BB10" s="381">
        <f t="shared" si="70"/>
        <v>0</v>
      </c>
      <c r="BC10" s="381">
        <f t="shared" si="70"/>
        <v>0</v>
      </c>
      <c r="BD10" s="382" t="e">
        <f t="shared" si="12"/>
        <v>#DIV/0!</v>
      </c>
      <c r="BE10" s="485">
        <f t="shared" ref="BE10:BF10" si="71">SUMIF($E64:$E67,"Lead IA",BE64:BE67)</f>
        <v>0</v>
      </c>
      <c r="BF10" s="485">
        <f t="shared" si="71"/>
        <v>0</v>
      </c>
      <c r="BG10" s="284"/>
    </row>
    <row r="11" spans="1:59" x14ac:dyDescent="0.25">
      <c r="A11" s="218"/>
      <c r="B11" s="779" t="s">
        <v>20</v>
      </c>
      <c r="C11" s="780"/>
      <c r="D11" s="45"/>
      <c r="E11" s="45"/>
      <c r="F11" s="404">
        <f>SUMIF($E64:$E67,"Co-op IA 1",F64:F67)</f>
        <v>0</v>
      </c>
      <c r="G11" s="404"/>
      <c r="H11" s="404"/>
      <c r="I11" s="404"/>
      <c r="J11" s="404"/>
      <c r="K11" s="404">
        <f>SUMIF($E64:$E67,"Co-op IA 1",K64:K67)</f>
        <v>0</v>
      </c>
      <c r="L11" s="404">
        <f>SUMIF($E64:$E67,"Co-op IA 1",L64:L67)</f>
        <v>0</v>
      </c>
      <c r="M11" s="404">
        <f>SUMIF($E64:$E67,"Co-op IA 1",M64:M67)</f>
        <v>0</v>
      </c>
      <c r="N11" s="405" t="e">
        <f t="shared" si="14"/>
        <v>#DIV/0!</v>
      </c>
      <c r="O11" s="235"/>
      <c r="P11" s="236"/>
      <c r="Q11" s="237">
        <f t="shared" ref="Q11:S11" si="72">SUMIF($E64:$E67,"Co-op IA 1",Q64:Q67)</f>
        <v>0</v>
      </c>
      <c r="R11" s="238">
        <f t="shared" si="72"/>
        <v>0</v>
      </c>
      <c r="S11" s="238">
        <f t="shared" si="72"/>
        <v>0</v>
      </c>
      <c r="T11" s="239" t="e">
        <f t="shared" si="16"/>
        <v>#DIV/0!</v>
      </c>
      <c r="U11" s="482">
        <f t="shared" ref="U11:V11" si="73">SUMIF($E64:$E67,"Co-op IA 1",U64:U67)</f>
        <v>0</v>
      </c>
      <c r="V11" s="482">
        <f t="shared" si="73"/>
        <v>0</v>
      </c>
      <c r="W11" s="240"/>
      <c r="X11" s="241"/>
      <c r="Y11" s="242">
        <f t="shared" ref="Y11:AA11" si="74">SUMIF($E64:$E67,"Co-op IA 1",Y64:Y67)</f>
        <v>0</v>
      </c>
      <c r="Z11" s="242">
        <f t="shared" si="74"/>
        <v>0</v>
      </c>
      <c r="AA11" s="242">
        <f t="shared" si="74"/>
        <v>0</v>
      </c>
      <c r="AB11" s="243"/>
      <c r="AC11" s="244">
        <f t="shared" ref="AC11:AE11" si="75">SUMIF($E64:$E67,"Co-op IA 1",AC64:AC67)</f>
        <v>0</v>
      </c>
      <c r="AD11" s="245">
        <f t="shared" si="75"/>
        <v>0</v>
      </c>
      <c r="AE11" s="245">
        <f t="shared" si="75"/>
        <v>0</v>
      </c>
      <c r="AF11" s="246" t="e">
        <f t="shared" si="4"/>
        <v>#DIV/0!</v>
      </c>
      <c r="AG11" s="482">
        <f t="shared" ref="AG11:AH11" si="76">SUMIF($E64:$E67,"Co-op IA 1",AG64:AG67)</f>
        <v>0</v>
      </c>
      <c r="AH11" s="482">
        <f t="shared" si="76"/>
        <v>0</v>
      </c>
      <c r="AI11" s="240"/>
      <c r="AJ11" s="241"/>
      <c r="AK11" s="247">
        <f t="shared" ref="AK11:AM11" si="77">SUMIF($E64:$E67,"Co-op IA 1",AK64:AK67)</f>
        <v>0</v>
      </c>
      <c r="AL11" s="247">
        <f t="shared" si="77"/>
        <v>0</v>
      </c>
      <c r="AM11" s="247">
        <f t="shared" si="77"/>
        <v>0</v>
      </c>
      <c r="AN11" s="243"/>
      <c r="AO11" s="248">
        <f t="shared" ref="AO11:AQ11" si="78">SUMIF($E64:$E67,"Co-op IA 1",AO64:AO67)</f>
        <v>0</v>
      </c>
      <c r="AP11" s="249">
        <f t="shared" si="78"/>
        <v>0</v>
      </c>
      <c r="AQ11" s="249">
        <f t="shared" si="78"/>
        <v>0</v>
      </c>
      <c r="AR11" s="250" t="e">
        <f t="shared" si="8"/>
        <v>#DIV/0!</v>
      </c>
      <c r="AS11" s="482">
        <f t="shared" ref="AS11:AT11" si="79">SUMIF($E64:$E67,"Co-op IA 1",AS64:AS67)</f>
        <v>0</v>
      </c>
      <c r="AT11" s="482">
        <f t="shared" si="79"/>
        <v>0</v>
      </c>
      <c r="AU11" s="240"/>
      <c r="AV11" s="241"/>
      <c r="AW11" s="365">
        <f t="shared" ref="AW11:AY11" si="80">SUMIF($E64:$E67,"Co-op IA 1",AW64:AW67)</f>
        <v>0</v>
      </c>
      <c r="AX11" s="365">
        <f t="shared" si="80"/>
        <v>0</v>
      </c>
      <c r="AY11" s="365">
        <f t="shared" si="80"/>
        <v>0</v>
      </c>
      <c r="AZ11" s="243"/>
      <c r="BA11" s="374">
        <f t="shared" ref="BA11:BC11" si="81">SUMIF($E64:$E67,"Co-op IA 1",BA64:BA67)</f>
        <v>0</v>
      </c>
      <c r="BB11" s="375">
        <f t="shared" si="81"/>
        <v>0</v>
      </c>
      <c r="BC11" s="375">
        <f t="shared" si="81"/>
        <v>0</v>
      </c>
      <c r="BD11" s="376" t="e">
        <f t="shared" si="12"/>
        <v>#DIV/0!</v>
      </c>
      <c r="BE11" s="482">
        <f t="shared" ref="BE11:BF11" si="82">SUMIF($E64:$E67,"Co-op IA 1",BE64:BE67)</f>
        <v>0</v>
      </c>
      <c r="BF11" s="482">
        <f t="shared" si="82"/>
        <v>0</v>
      </c>
      <c r="BG11" s="240"/>
    </row>
    <row r="12" spans="1:59" x14ac:dyDescent="0.25">
      <c r="A12" s="218"/>
      <c r="B12" s="779" t="s">
        <v>21</v>
      </c>
      <c r="C12" s="780"/>
      <c r="D12" s="45"/>
      <c r="E12" s="45"/>
      <c r="F12" s="404">
        <f>SUMIF($E64:$E67,"Co-op IA 2",F64:F67)</f>
        <v>0</v>
      </c>
      <c r="G12" s="404"/>
      <c r="H12" s="404"/>
      <c r="I12" s="404"/>
      <c r="J12" s="404"/>
      <c r="K12" s="404">
        <f>SUMIF($E64:$E67,"Co-op IA 2",K64:K67)</f>
        <v>0</v>
      </c>
      <c r="L12" s="404">
        <f>SUMIF($E64:$E67,"Co-op IA 2",L64:L67)</f>
        <v>0</v>
      </c>
      <c r="M12" s="404">
        <f>SUMIF($E64:$E67,"Co-op IA 2",M64:M67)</f>
        <v>0</v>
      </c>
      <c r="N12" s="405" t="e">
        <f t="shared" si="14"/>
        <v>#DIV/0!</v>
      </c>
      <c r="O12" s="235"/>
      <c r="P12" s="236"/>
      <c r="Q12" s="237">
        <f t="shared" ref="Q12:S12" si="83">SUMIF($E64:$E67,"Co-op IA 2",Q64:Q67)</f>
        <v>0</v>
      </c>
      <c r="R12" s="238">
        <f t="shared" si="83"/>
        <v>0</v>
      </c>
      <c r="S12" s="238">
        <f t="shared" si="83"/>
        <v>0</v>
      </c>
      <c r="T12" s="239" t="e">
        <f t="shared" si="16"/>
        <v>#DIV/0!</v>
      </c>
      <c r="U12" s="482">
        <f t="shared" ref="U12:V12" si="84">SUMIF($E64:$E67,"Co-op IA 2",U64:U67)</f>
        <v>0</v>
      </c>
      <c r="V12" s="482">
        <f t="shared" si="84"/>
        <v>0</v>
      </c>
      <c r="W12" s="240"/>
      <c r="X12" s="241"/>
      <c r="Y12" s="242">
        <f t="shared" ref="Y12:AA12" si="85">SUMIF($E64:$E67,"Co-op IA 2",Y64:Y67)</f>
        <v>0</v>
      </c>
      <c r="Z12" s="242">
        <f t="shared" si="85"/>
        <v>0</v>
      </c>
      <c r="AA12" s="242">
        <f t="shared" si="85"/>
        <v>0</v>
      </c>
      <c r="AB12" s="243"/>
      <c r="AC12" s="244">
        <f t="shared" ref="AC12:AE12" si="86">SUMIF($E64:$E67,"Co-op IA 2",AC64:AC67)</f>
        <v>0</v>
      </c>
      <c r="AD12" s="245">
        <f t="shared" si="86"/>
        <v>0</v>
      </c>
      <c r="AE12" s="245">
        <f t="shared" si="86"/>
        <v>0</v>
      </c>
      <c r="AF12" s="246" t="e">
        <f t="shared" si="4"/>
        <v>#DIV/0!</v>
      </c>
      <c r="AG12" s="482">
        <f t="shared" ref="AG12:AH12" si="87">SUMIF($E64:$E67,"Co-op IA 2",AG64:AG67)</f>
        <v>0</v>
      </c>
      <c r="AH12" s="482">
        <f t="shared" si="87"/>
        <v>0</v>
      </c>
      <c r="AI12" s="240"/>
      <c r="AJ12" s="241"/>
      <c r="AK12" s="247">
        <f t="shared" ref="AK12:AM12" si="88">SUMIF($E64:$E67,"Co-op IA 2",AK64:AK67)</f>
        <v>0</v>
      </c>
      <c r="AL12" s="247">
        <f t="shared" si="88"/>
        <v>0</v>
      </c>
      <c r="AM12" s="247">
        <f t="shared" si="88"/>
        <v>0</v>
      </c>
      <c r="AN12" s="243"/>
      <c r="AO12" s="248">
        <f t="shared" ref="AO12:AQ12" si="89">SUMIF($E64:$E67,"Co-op IA 2",AO64:AO67)</f>
        <v>0</v>
      </c>
      <c r="AP12" s="249">
        <f t="shared" si="89"/>
        <v>0</v>
      </c>
      <c r="AQ12" s="249">
        <f t="shared" si="89"/>
        <v>0</v>
      </c>
      <c r="AR12" s="250" t="e">
        <f t="shared" si="8"/>
        <v>#DIV/0!</v>
      </c>
      <c r="AS12" s="482">
        <f t="shared" ref="AS12:AT12" si="90">SUMIF($E64:$E67,"Co-op IA 2",AS64:AS67)</f>
        <v>0</v>
      </c>
      <c r="AT12" s="482">
        <f t="shared" si="90"/>
        <v>0</v>
      </c>
      <c r="AU12" s="240"/>
      <c r="AV12" s="241"/>
      <c r="AW12" s="365">
        <f t="shared" ref="AW12:AY12" si="91">SUMIF($E64:$E67,"Co-op IA 2",AW64:AW67)</f>
        <v>0</v>
      </c>
      <c r="AX12" s="365">
        <f t="shared" si="91"/>
        <v>0</v>
      </c>
      <c r="AY12" s="365">
        <f t="shared" si="91"/>
        <v>0</v>
      </c>
      <c r="AZ12" s="243"/>
      <c r="BA12" s="374">
        <f t="shared" ref="BA12:BC12" si="92">SUMIF($E64:$E67,"Co-op IA 2",BA64:BA67)</f>
        <v>0</v>
      </c>
      <c r="BB12" s="375">
        <f t="shared" si="92"/>
        <v>0</v>
      </c>
      <c r="BC12" s="375">
        <f t="shared" si="92"/>
        <v>0</v>
      </c>
      <c r="BD12" s="376" t="e">
        <f t="shared" si="12"/>
        <v>#DIV/0!</v>
      </c>
      <c r="BE12" s="482">
        <f t="shared" ref="BE12:BF12" si="93">SUMIF($E64:$E67,"Co-op IA 2",BE64:BE67)</f>
        <v>0</v>
      </c>
      <c r="BF12" s="482">
        <f t="shared" si="93"/>
        <v>0</v>
      </c>
      <c r="BG12" s="240"/>
    </row>
    <row r="13" spans="1:59" ht="15.75" thickBot="1" x14ac:dyDescent="0.3">
      <c r="A13" s="218"/>
      <c r="B13" s="774" t="s">
        <v>22</v>
      </c>
      <c r="C13" s="775"/>
      <c r="D13" s="45"/>
      <c r="E13" s="45"/>
      <c r="F13" s="404">
        <f>SUMIF($E64:$E67,"Co-op IA 3",F64:F67)</f>
        <v>0</v>
      </c>
      <c r="G13" s="404"/>
      <c r="H13" s="404"/>
      <c r="I13" s="404"/>
      <c r="J13" s="404"/>
      <c r="K13" s="404">
        <f>SUMIF($E64:$E67,"Co-op IA 3",K64:K67)</f>
        <v>0</v>
      </c>
      <c r="L13" s="404">
        <f>SUMIF($E64:$E67,"Co-op IA 3",L64:L67)</f>
        <v>0</v>
      </c>
      <c r="M13" s="404">
        <f>SUMIF($E64:$E67,"Co-op IA 3",M64:M67)</f>
        <v>0</v>
      </c>
      <c r="N13" s="405" t="e">
        <f t="shared" si="14"/>
        <v>#DIV/0!</v>
      </c>
      <c r="O13" s="235"/>
      <c r="P13" s="236"/>
      <c r="Q13" s="237">
        <f t="shared" ref="Q13:S13" si="94">SUMIF($E64:$E67,"Co-op IA 3",Q64:Q67)</f>
        <v>0</v>
      </c>
      <c r="R13" s="238">
        <f t="shared" si="94"/>
        <v>0</v>
      </c>
      <c r="S13" s="238">
        <f t="shared" si="94"/>
        <v>0</v>
      </c>
      <c r="T13" s="239" t="e">
        <f t="shared" si="16"/>
        <v>#DIV/0!</v>
      </c>
      <c r="U13" s="482">
        <f t="shared" ref="U13:V13" si="95">SUMIF($E64:$E67,"Co-op IA 3",U64:U67)</f>
        <v>0</v>
      </c>
      <c r="V13" s="482">
        <f t="shared" si="95"/>
        <v>0</v>
      </c>
      <c r="W13" s="240"/>
      <c r="X13" s="241"/>
      <c r="Y13" s="242">
        <f t="shared" ref="Y13:AA13" si="96">SUMIF($E64:$E67,"Co-op IA 3",Y64:Y67)</f>
        <v>0</v>
      </c>
      <c r="Z13" s="242">
        <f t="shared" si="96"/>
        <v>0</v>
      </c>
      <c r="AA13" s="242">
        <f t="shared" si="96"/>
        <v>0</v>
      </c>
      <c r="AB13" s="243"/>
      <c r="AC13" s="244">
        <f t="shared" ref="AC13:AE13" si="97">SUMIF($E64:$E67,"Co-op IA 3",AC64:AC67)</f>
        <v>0</v>
      </c>
      <c r="AD13" s="245">
        <f t="shared" si="97"/>
        <v>0</v>
      </c>
      <c r="AE13" s="245">
        <f t="shared" si="97"/>
        <v>0</v>
      </c>
      <c r="AF13" s="246" t="e">
        <f t="shared" si="4"/>
        <v>#DIV/0!</v>
      </c>
      <c r="AG13" s="482">
        <f t="shared" ref="AG13:AH13" si="98">SUMIF($E64:$E67,"Co-op IA 3",AG64:AG67)</f>
        <v>0</v>
      </c>
      <c r="AH13" s="482">
        <f t="shared" si="98"/>
        <v>0</v>
      </c>
      <c r="AI13" s="240"/>
      <c r="AJ13" s="241"/>
      <c r="AK13" s="247">
        <f t="shared" ref="AK13:AM13" si="99">SUMIF($E64:$E67,"Co-op IA 3",AK64:AK67)</f>
        <v>0</v>
      </c>
      <c r="AL13" s="247">
        <f t="shared" si="99"/>
        <v>0</v>
      </c>
      <c r="AM13" s="247">
        <f t="shared" si="99"/>
        <v>0</v>
      </c>
      <c r="AN13" s="243"/>
      <c r="AO13" s="248">
        <f t="shared" ref="AO13:AQ13" si="100">SUMIF($E64:$E67,"Co-op IA 3",AO64:AO67)</f>
        <v>0</v>
      </c>
      <c r="AP13" s="249">
        <f t="shared" si="100"/>
        <v>0</v>
      </c>
      <c r="AQ13" s="249">
        <f t="shared" si="100"/>
        <v>0</v>
      </c>
      <c r="AR13" s="250" t="e">
        <f t="shared" si="8"/>
        <v>#DIV/0!</v>
      </c>
      <c r="AS13" s="482">
        <f t="shared" ref="AS13:AT13" si="101">SUMIF($E64:$E67,"Co-op IA 3",AS64:AS67)</f>
        <v>0</v>
      </c>
      <c r="AT13" s="482">
        <f t="shared" si="101"/>
        <v>0</v>
      </c>
      <c r="AU13" s="240"/>
      <c r="AV13" s="241"/>
      <c r="AW13" s="365">
        <f t="shared" ref="AW13:AY13" si="102">SUMIF($E64:$E67,"Co-op IA 3",AW64:AW67)</f>
        <v>0</v>
      </c>
      <c r="AX13" s="365">
        <f t="shared" si="102"/>
        <v>0</v>
      </c>
      <c r="AY13" s="365">
        <f t="shared" si="102"/>
        <v>0</v>
      </c>
      <c r="AZ13" s="243"/>
      <c r="BA13" s="374">
        <f t="shared" ref="BA13:BC13" si="103">SUMIF($E64:$E67,"Co-op IA 3",BA64:BA67)</f>
        <v>0</v>
      </c>
      <c r="BB13" s="375">
        <f t="shared" si="103"/>
        <v>0</v>
      </c>
      <c r="BC13" s="375">
        <f t="shared" si="103"/>
        <v>0</v>
      </c>
      <c r="BD13" s="376" t="e">
        <f t="shared" si="12"/>
        <v>#DIV/0!</v>
      </c>
      <c r="BE13" s="482">
        <f t="shared" ref="BE13:BF13" si="104">SUMIF($E64:$E67,"Co-op IA 3",BE64:BE67)</f>
        <v>0</v>
      </c>
      <c r="BF13" s="482">
        <f t="shared" si="104"/>
        <v>0</v>
      </c>
      <c r="BG13" s="240"/>
    </row>
    <row r="14" spans="1:59" s="296" customFormat="1" ht="15.75" thickBot="1" x14ac:dyDescent="0.3">
      <c r="A14" s="295"/>
      <c r="B14" s="771" t="s">
        <v>196</v>
      </c>
      <c r="C14" s="772"/>
      <c r="D14" s="772"/>
      <c r="E14" s="773"/>
      <c r="F14" s="269">
        <f>SUM(F10:F13)</f>
        <v>0</v>
      </c>
      <c r="G14" s="269"/>
      <c r="H14" s="269"/>
      <c r="I14" s="269"/>
      <c r="J14" s="269"/>
      <c r="K14" s="269">
        <f t="shared" ref="K14:M14" si="105">SUM(K10:K13)</f>
        <v>0</v>
      </c>
      <c r="L14" s="269">
        <f t="shared" si="105"/>
        <v>0</v>
      </c>
      <c r="M14" s="269">
        <f t="shared" si="105"/>
        <v>0</v>
      </c>
      <c r="N14" s="270" t="e">
        <f t="shared" si="14"/>
        <v>#DIV/0!</v>
      </c>
      <c r="O14" s="271"/>
      <c r="P14" s="272"/>
      <c r="Q14" s="273">
        <f t="shared" ref="Q14:S14" si="106">SUM(Q10:Q13)</f>
        <v>0</v>
      </c>
      <c r="R14" s="269">
        <f t="shared" si="106"/>
        <v>0</v>
      </c>
      <c r="S14" s="269">
        <f t="shared" si="106"/>
        <v>0</v>
      </c>
      <c r="T14" s="270" t="e">
        <f t="shared" si="16"/>
        <v>#DIV/0!</v>
      </c>
      <c r="U14" s="484">
        <f t="shared" ref="U14:V14" si="107">SUM(U10:U13)</f>
        <v>0</v>
      </c>
      <c r="V14" s="484">
        <f t="shared" si="107"/>
        <v>0</v>
      </c>
      <c r="W14" s="274"/>
      <c r="X14" s="275"/>
      <c r="Y14" s="269">
        <f t="shared" ref="Y14:AA14" si="108">SUM(Y10:Y13)</f>
        <v>0</v>
      </c>
      <c r="Z14" s="269">
        <f t="shared" si="108"/>
        <v>0</v>
      </c>
      <c r="AA14" s="269">
        <f t="shared" si="108"/>
        <v>0</v>
      </c>
      <c r="AB14" s="274"/>
      <c r="AC14" s="276">
        <f t="shared" ref="AC14:AE14" si="109">SUM(AC10:AC13)</f>
        <v>0</v>
      </c>
      <c r="AD14" s="269">
        <f t="shared" si="109"/>
        <v>0</v>
      </c>
      <c r="AE14" s="269">
        <f t="shared" si="109"/>
        <v>0</v>
      </c>
      <c r="AF14" s="270" t="e">
        <f t="shared" si="4"/>
        <v>#DIV/0!</v>
      </c>
      <c r="AG14" s="484">
        <f t="shared" ref="AG14:AH14" si="110">SUM(AG10:AG13)</f>
        <v>0</v>
      </c>
      <c r="AH14" s="484">
        <f t="shared" si="110"/>
        <v>0</v>
      </c>
      <c r="AI14" s="274"/>
      <c r="AJ14" s="275"/>
      <c r="AK14" s="269">
        <f t="shared" ref="AK14:AM14" si="111">SUM(AK10:AK13)</f>
        <v>0</v>
      </c>
      <c r="AL14" s="269">
        <f t="shared" si="111"/>
        <v>0</v>
      </c>
      <c r="AM14" s="269">
        <f t="shared" si="111"/>
        <v>0</v>
      </c>
      <c r="AN14" s="274"/>
      <c r="AO14" s="276">
        <f t="shared" ref="AO14:AQ14" si="112">SUM(AO10:AO13)</f>
        <v>0</v>
      </c>
      <c r="AP14" s="269">
        <f t="shared" si="112"/>
        <v>0</v>
      </c>
      <c r="AQ14" s="269">
        <f t="shared" si="112"/>
        <v>0</v>
      </c>
      <c r="AR14" s="270" t="e">
        <f t="shared" si="8"/>
        <v>#DIV/0!</v>
      </c>
      <c r="AS14" s="484">
        <f t="shared" ref="AS14:AT14" si="113">SUM(AS10:AS13)</f>
        <v>0</v>
      </c>
      <c r="AT14" s="484">
        <f t="shared" si="113"/>
        <v>0</v>
      </c>
      <c r="AU14" s="274"/>
      <c r="AV14" s="275"/>
      <c r="AW14" s="269">
        <f t="shared" ref="AW14:AY14" si="114">SUM(AW10:AW13)</f>
        <v>0</v>
      </c>
      <c r="AX14" s="269">
        <f t="shared" si="114"/>
        <v>0</v>
      </c>
      <c r="AY14" s="269">
        <f t="shared" si="114"/>
        <v>0</v>
      </c>
      <c r="AZ14" s="274"/>
      <c r="BA14" s="276">
        <f t="shared" ref="BA14:BC14" si="115">SUM(BA10:BA13)</f>
        <v>0</v>
      </c>
      <c r="BB14" s="269">
        <f t="shared" si="115"/>
        <v>0</v>
      </c>
      <c r="BC14" s="269">
        <f t="shared" si="115"/>
        <v>0</v>
      </c>
      <c r="BD14" s="270" t="e">
        <f t="shared" si="12"/>
        <v>#DIV/0!</v>
      </c>
      <c r="BE14" s="484">
        <f t="shared" ref="BE14:BF14" si="116">SUM(BE10:BE13)</f>
        <v>0</v>
      </c>
      <c r="BF14" s="484">
        <f t="shared" si="116"/>
        <v>0</v>
      </c>
      <c r="BG14" s="274"/>
    </row>
    <row r="15" spans="1:59" ht="15.75" thickBot="1" x14ac:dyDescent="0.3">
      <c r="B15" s="297"/>
      <c r="AD15" s="207"/>
      <c r="AE15" s="207"/>
      <c r="AF15" s="207"/>
      <c r="AP15" s="207"/>
      <c r="AQ15" s="207"/>
      <c r="AR15" s="207"/>
      <c r="BB15" s="207"/>
      <c r="BC15" s="207"/>
      <c r="BD15" s="207"/>
    </row>
    <row r="16" spans="1:59" ht="24.75" thickBot="1" x14ac:dyDescent="0.3">
      <c r="B16" s="815" t="s">
        <v>88</v>
      </c>
      <c r="C16" s="816"/>
      <c r="D16" s="816"/>
      <c r="E16" s="816"/>
      <c r="F16" s="816"/>
      <c r="G16" s="816"/>
      <c r="H16" s="816"/>
      <c r="I16" s="816"/>
      <c r="J16" s="816"/>
      <c r="K16" s="816"/>
      <c r="L16" s="816"/>
      <c r="M16" s="816"/>
      <c r="N16" s="816"/>
      <c r="O16" s="816"/>
      <c r="P16" s="817"/>
      <c r="Q16" s="790" t="s">
        <v>0</v>
      </c>
      <c r="R16" s="791"/>
      <c r="S16" s="302" t="s">
        <v>74</v>
      </c>
      <c r="T16" s="301" t="s">
        <v>169</v>
      </c>
      <c r="U16" s="302" t="s">
        <v>74</v>
      </c>
      <c r="V16" s="302"/>
      <c r="W16" s="303"/>
      <c r="X16" s="747" t="s">
        <v>180</v>
      </c>
      <c r="Y16" s="748"/>
      <c r="Z16" s="302" t="s">
        <v>74</v>
      </c>
      <c r="AA16" s="304" t="s">
        <v>169</v>
      </c>
      <c r="AB16" s="302" t="s">
        <v>74</v>
      </c>
      <c r="AC16" s="834" t="s">
        <v>0</v>
      </c>
      <c r="AD16" s="835"/>
      <c r="AE16" s="302" t="s">
        <v>74</v>
      </c>
      <c r="AF16" s="305" t="s">
        <v>169</v>
      </c>
      <c r="AG16" s="302" t="s">
        <v>74</v>
      </c>
      <c r="AH16" s="302"/>
      <c r="AI16" s="303" t="s">
        <v>74</v>
      </c>
      <c r="AJ16" s="830" t="s">
        <v>180</v>
      </c>
      <c r="AK16" s="831"/>
      <c r="AL16" s="302" t="s">
        <v>74</v>
      </c>
      <c r="AM16" s="306" t="s">
        <v>169</v>
      </c>
      <c r="AN16" s="307" t="s">
        <v>74</v>
      </c>
      <c r="AO16" s="832" t="s">
        <v>0</v>
      </c>
      <c r="AP16" s="833"/>
      <c r="AQ16" s="302" t="s">
        <v>74</v>
      </c>
      <c r="AR16" s="308" t="s">
        <v>169</v>
      </c>
      <c r="AS16" s="302" t="s">
        <v>74</v>
      </c>
      <c r="AT16" s="302"/>
      <c r="AU16" s="303" t="s">
        <v>74</v>
      </c>
      <c r="AV16" s="729" t="s">
        <v>180</v>
      </c>
      <c r="AW16" s="730"/>
      <c r="AX16" s="302" t="s">
        <v>74</v>
      </c>
      <c r="AY16" s="395" t="s">
        <v>169</v>
      </c>
      <c r="AZ16" s="307" t="s">
        <v>74</v>
      </c>
      <c r="BA16" s="731" t="s">
        <v>0</v>
      </c>
      <c r="BB16" s="732"/>
      <c r="BC16" s="302" t="s">
        <v>74</v>
      </c>
      <c r="BD16" s="383" t="s">
        <v>169</v>
      </c>
      <c r="BE16" s="302" t="s">
        <v>74</v>
      </c>
      <c r="BF16" s="302"/>
      <c r="BG16" s="303" t="s">
        <v>74</v>
      </c>
    </row>
    <row r="17" spans="1:59" s="309" customFormat="1" x14ac:dyDescent="0.25">
      <c r="B17" s="812" t="s">
        <v>147</v>
      </c>
      <c r="C17" s="776" t="s">
        <v>148</v>
      </c>
      <c r="D17" s="776" t="s">
        <v>6</v>
      </c>
      <c r="E17" s="776" t="s">
        <v>7</v>
      </c>
      <c r="F17" s="787" t="str">
        <f>F2</f>
        <v>KIP Stage I Summary</v>
      </c>
      <c r="G17" s="788"/>
      <c r="H17" s="788"/>
      <c r="I17" s="788"/>
      <c r="J17" s="788"/>
      <c r="K17" s="788"/>
      <c r="L17" s="788"/>
      <c r="M17" s="788"/>
      <c r="N17" s="788"/>
      <c r="O17" s="788"/>
      <c r="P17" s="789"/>
      <c r="Q17" s="765" t="str">
        <f>Q2</f>
        <v>KIP Stage I - First Tranche Reporting</v>
      </c>
      <c r="R17" s="766"/>
      <c r="S17" s="766"/>
      <c r="T17" s="766"/>
      <c r="U17" s="766"/>
      <c r="V17" s="766"/>
      <c r="W17" s="767"/>
      <c r="X17" s="801" t="str">
        <f>X2</f>
        <v>Kigali HFC Implementation Plan (stage I, second tranche) - Request for Funding</v>
      </c>
      <c r="Y17" s="802"/>
      <c r="Z17" s="802"/>
      <c r="AA17" s="802"/>
      <c r="AB17" s="803"/>
      <c r="AC17" s="804" t="str">
        <f>AC2</f>
        <v>KIP Stage I - Second Tranche Reporting</v>
      </c>
      <c r="AD17" s="805"/>
      <c r="AE17" s="805"/>
      <c r="AF17" s="805"/>
      <c r="AG17" s="805"/>
      <c r="AH17" s="805"/>
      <c r="AI17" s="806"/>
      <c r="AJ17" s="807" t="str">
        <f>AJ2</f>
        <v>Kigali HFC Implementation Plan (stage I, third tranche) - Request for Funding</v>
      </c>
      <c r="AK17" s="808"/>
      <c r="AL17" s="808"/>
      <c r="AM17" s="808"/>
      <c r="AN17" s="809"/>
      <c r="AO17" s="836" t="str">
        <f>AO2</f>
        <v>KIP Stage I - Third Tranche Reporting</v>
      </c>
      <c r="AP17" s="837"/>
      <c r="AQ17" s="837"/>
      <c r="AR17" s="837"/>
      <c r="AS17" s="837"/>
      <c r="AT17" s="837"/>
      <c r="AU17" s="838"/>
      <c r="AV17" s="733" t="str">
        <f>AV2</f>
        <v>Kigali HFC Implementation Plan (stage I, fourth tranche) - Request for Funding</v>
      </c>
      <c r="AW17" s="734"/>
      <c r="AX17" s="734"/>
      <c r="AY17" s="734"/>
      <c r="AZ17" s="735"/>
      <c r="BA17" s="736" t="str">
        <f>BA2</f>
        <v>KIP Stage I - Fourth Tranche Reporting</v>
      </c>
      <c r="BB17" s="737"/>
      <c r="BC17" s="737"/>
      <c r="BD17" s="737"/>
      <c r="BE17" s="737"/>
      <c r="BF17" s="737"/>
      <c r="BG17" s="738"/>
    </row>
    <row r="18" spans="1:59" s="234" customFormat="1" ht="13.5" x14ac:dyDescent="0.25">
      <c r="B18" s="813"/>
      <c r="C18" s="777"/>
      <c r="D18" s="777"/>
      <c r="E18" s="777"/>
      <c r="F18" s="714"/>
      <c r="G18" s="715"/>
      <c r="H18" s="715"/>
      <c r="I18" s="715"/>
      <c r="J18" s="716"/>
      <c r="K18" s="400" t="s">
        <v>28</v>
      </c>
      <c r="L18" s="400" t="s">
        <v>28</v>
      </c>
      <c r="M18" s="400" t="s">
        <v>28</v>
      </c>
      <c r="N18" s="401" t="s">
        <v>29</v>
      </c>
      <c r="O18" s="781" t="s">
        <v>158</v>
      </c>
      <c r="P18" s="783" t="s">
        <v>159</v>
      </c>
      <c r="Q18" s="223" t="s">
        <v>28</v>
      </c>
      <c r="R18" s="224" t="s">
        <v>28</v>
      </c>
      <c r="S18" s="224" t="s">
        <v>28</v>
      </c>
      <c r="T18" s="225" t="s">
        <v>29</v>
      </c>
      <c r="U18" s="826" t="s">
        <v>235</v>
      </c>
      <c r="V18" s="827"/>
      <c r="W18" s="785" t="s">
        <v>238</v>
      </c>
      <c r="X18" s="743" t="s">
        <v>162</v>
      </c>
      <c r="Y18" s="226" t="s">
        <v>28</v>
      </c>
      <c r="Z18" s="226" t="s">
        <v>28</v>
      </c>
      <c r="AA18" s="226" t="s">
        <v>28</v>
      </c>
      <c r="AB18" s="745" t="s">
        <v>239</v>
      </c>
      <c r="AC18" s="227" t="s">
        <v>28</v>
      </c>
      <c r="AD18" s="228" t="s">
        <v>28</v>
      </c>
      <c r="AE18" s="228" t="s">
        <v>28</v>
      </c>
      <c r="AF18" s="229" t="s">
        <v>29</v>
      </c>
      <c r="AG18" s="826" t="s">
        <v>235</v>
      </c>
      <c r="AH18" s="827"/>
      <c r="AI18" s="752" t="s">
        <v>238</v>
      </c>
      <c r="AJ18" s="739" t="s">
        <v>162</v>
      </c>
      <c r="AK18" s="230" t="s">
        <v>28</v>
      </c>
      <c r="AL18" s="230" t="s">
        <v>28</v>
      </c>
      <c r="AM18" s="230" t="s">
        <v>28</v>
      </c>
      <c r="AN18" s="741" t="s">
        <v>239</v>
      </c>
      <c r="AO18" s="231" t="s">
        <v>28</v>
      </c>
      <c r="AP18" s="232" t="s">
        <v>28</v>
      </c>
      <c r="AQ18" s="232" t="s">
        <v>28</v>
      </c>
      <c r="AR18" s="233" t="s">
        <v>29</v>
      </c>
      <c r="AS18" s="826" t="s">
        <v>235</v>
      </c>
      <c r="AT18" s="827"/>
      <c r="AU18" s="754" t="s">
        <v>238</v>
      </c>
      <c r="AV18" s="723" t="s">
        <v>162</v>
      </c>
      <c r="AW18" s="362" t="s">
        <v>28</v>
      </c>
      <c r="AX18" s="362" t="s">
        <v>28</v>
      </c>
      <c r="AY18" s="362" t="s">
        <v>28</v>
      </c>
      <c r="AZ18" s="725" t="s">
        <v>239</v>
      </c>
      <c r="BA18" s="368" t="s">
        <v>28</v>
      </c>
      <c r="BB18" s="369" t="s">
        <v>28</v>
      </c>
      <c r="BC18" s="369" t="s">
        <v>28</v>
      </c>
      <c r="BD18" s="370" t="s">
        <v>29</v>
      </c>
      <c r="BE18" s="826" t="s">
        <v>235</v>
      </c>
      <c r="BF18" s="827"/>
      <c r="BG18" s="727" t="s">
        <v>238</v>
      </c>
    </row>
    <row r="19" spans="1:59" s="6" customFormat="1" ht="54" x14ac:dyDescent="0.25">
      <c r="B19" s="814"/>
      <c r="C19" s="778"/>
      <c r="D19" s="778"/>
      <c r="E19" s="778"/>
      <c r="F19" s="402" t="s">
        <v>172</v>
      </c>
      <c r="G19" s="402" t="s">
        <v>190</v>
      </c>
      <c r="H19" s="402" t="s">
        <v>191</v>
      </c>
      <c r="I19" s="402" t="s">
        <v>192</v>
      </c>
      <c r="J19" s="402" t="s">
        <v>193</v>
      </c>
      <c r="K19" s="402" t="s">
        <v>157</v>
      </c>
      <c r="L19" s="402" t="s">
        <v>9</v>
      </c>
      <c r="M19" s="402" t="s">
        <v>11</v>
      </c>
      <c r="N19" s="403" t="s">
        <v>12</v>
      </c>
      <c r="O19" s="782"/>
      <c r="P19" s="784"/>
      <c r="Q19" s="138" t="s">
        <v>13</v>
      </c>
      <c r="R19" s="15" t="s">
        <v>14</v>
      </c>
      <c r="S19" s="15" t="s">
        <v>145</v>
      </c>
      <c r="T19" s="56" t="s">
        <v>144</v>
      </c>
      <c r="U19" s="462" t="s">
        <v>15</v>
      </c>
      <c r="V19" s="462" t="s">
        <v>236</v>
      </c>
      <c r="W19" s="786"/>
      <c r="X19" s="744"/>
      <c r="Y19" s="21" t="s">
        <v>160</v>
      </c>
      <c r="Z19" s="60" t="s">
        <v>97</v>
      </c>
      <c r="AA19" s="60" t="s">
        <v>98</v>
      </c>
      <c r="AB19" s="746"/>
      <c r="AC19" s="141" t="s">
        <v>13</v>
      </c>
      <c r="AD19" s="112" t="s">
        <v>14</v>
      </c>
      <c r="AE19" s="112" t="s">
        <v>145</v>
      </c>
      <c r="AF19" s="106" t="s">
        <v>144</v>
      </c>
      <c r="AG19" s="462" t="s">
        <v>15</v>
      </c>
      <c r="AH19" s="462" t="s">
        <v>236</v>
      </c>
      <c r="AI19" s="753"/>
      <c r="AJ19" s="740"/>
      <c r="AK19" s="23" t="s">
        <v>160</v>
      </c>
      <c r="AL19" s="61" t="s">
        <v>97</v>
      </c>
      <c r="AM19" s="61" t="s">
        <v>98</v>
      </c>
      <c r="AN19" s="742"/>
      <c r="AO19" s="143" t="s">
        <v>13</v>
      </c>
      <c r="AP19" s="116" t="s">
        <v>14</v>
      </c>
      <c r="AQ19" s="116" t="s">
        <v>145</v>
      </c>
      <c r="AR19" s="117" t="s">
        <v>144</v>
      </c>
      <c r="AS19" s="462" t="s">
        <v>15</v>
      </c>
      <c r="AT19" s="462" t="s">
        <v>236</v>
      </c>
      <c r="AU19" s="755"/>
      <c r="AV19" s="724"/>
      <c r="AW19" s="363" t="s">
        <v>160</v>
      </c>
      <c r="AX19" s="364" t="s">
        <v>97</v>
      </c>
      <c r="AY19" s="364" t="s">
        <v>98</v>
      </c>
      <c r="AZ19" s="726"/>
      <c r="BA19" s="371" t="s">
        <v>13</v>
      </c>
      <c r="BB19" s="372" t="s">
        <v>14</v>
      </c>
      <c r="BC19" s="372" t="s">
        <v>145</v>
      </c>
      <c r="BD19" s="373" t="s">
        <v>144</v>
      </c>
      <c r="BE19" s="462" t="s">
        <v>15</v>
      </c>
      <c r="BF19" s="462" t="s">
        <v>236</v>
      </c>
      <c r="BG19" s="728"/>
    </row>
    <row r="20" spans="1:59" s="6" customFormat="1" x14ac:dyDescent="0.25">
      <c r="B20" s="657" t="s">
        <v>276</v>
      </c>
      <c r="C20" s="126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77"/>
      <c r="P20" s="90"/>
      <c r="Q20" s="139" t="str">
        <f>$B20</f>
        <v xml:space="preserve">Component 1: </v>
      </c>
      <c r="R20" s="129"/>
      <c r="S20" s="129"/>
      <c r="T20" s="129"/>
      <c r="U20" s="129"/>
      <c r="V20" s="129"/>
      <c r="W20" s="130"/>
      <c r="X20" s="131" t="str">
        <f>$B20</f>
        <v xml:space="preserve">Component 1: </v>
      </c>
      <c r="Y20" s="79"/>
      <c r="Z20" s="79"/>
      <c r="AA20" s="79"/>
      <c r="AB20" s="125"/>
      <c r="AC20" s="124"/>
      <c r="AD20" s="79"/>
      <c r="AE20" s="79"/>
      <c r="AF20" s="79"/>
      <c r="AG20" s="129"/>
      <c r="AH20" s="129"/>
      <c r="AI20" s="125"/>
      <c r="AJ20" s="135" t="str">
        <f>$B20</f>
        <v xml:space="preserve">Component 1: </v>
      </c>
      <c r="AK20" s="133"/>
      <c r="AL20" s="133"/>
      <c r="AM20" s="133"/>
      <c r="AN20" s="134"/>
      <c r="AO20" s="132"/>
      <c r="AP20" s="133"/>
      <c r="AQ20" s="133"/>
      <c r="AR20" s="133"/>
      <c r="AS20" s="129"/>
      <c r="AT20" s="129"/>
      <c r="AU20" s="134"/>
      <c r="AV20" s="396" t="str">
        <f>$B20</f>
        <v xml:space="preserve">Component 1: </v>
      </c>
      <c r="AW20" s="397"/>
      <c r="AX20" s="397"/>
      <c r="AY20" s="397"/>
      <c r="AZ20" s="398"/>
      <c r="BA20" s="399"/>
      <c r="BB20" s="397"/>
      <c r="BC20" s="397"/>
      <c r="BD20" s="397"/>
      <c r="BE20" s="129"/>
      <c r="BF20" s="129"/>
      <c r="BG20" s="398"/>
    </row>
    <row r="21" spans="1:59" x14ac:dyDescent="0.25">
      <c r="B21" s="710" t="s">
        <v>31</v>
      </c>
      <c r="C21" s="310" t="s">
        <v>283</v>
      </c>
      <c r="D21" s="45"/>
      <c r="E21" s="45"/>
      <c r="F21" s="311"/>
      <c r="G21" s="404"/>
      <c r="H21" s="404"/>
      <c r="I21" s="404"/>
      <c r="J21" s="404"/>
      <c r="K21" s="404">
        <f t="shared" ref="K21:K22" si="117">Q21+AC21+AO21</f>
        <v>0</v>
      </c>
      <c r="L21" s="404">
        <f t="shared" ref="L21:L22" si="118">R21+AD21+AP21</f>
        <v>0</v>
      </c>
      <c r="M21" s="404">
        <f t="shared" ref="M21:M22" si="119">S21+AE21+AQ21</f>
        <v>0</v>
      </c>
      <c r="N21" s="405" t="e">
        <f t="shared" ref="N21:N22" si="120">L21/K21</f>
        <v>#DIV/0!</v>
      </c>
      <c r="O21" s="312" t="b">
        <v>0</v>
      </c>
      <c r="P21" s="313" t="b">
        <v>0</v>
      </c>
      <c r="Q21" s="314"/>
      <c r="R21" s="311"/>
      <c r="S21" s="238">
        <f>Q21-R21</f>
        <v>0</v>
      </c>
      <c r="T21" s="239" t="e">
        <f>R21/Q21</f>
        <v>#DIV/0!</v>
      </c>
      <c r="U21" s="482"/>
      <c r="V21" s="482">
        <f>S21-U21</f>
        <v>0</v>
      </c>
      <c r="W21" s="240"/>
      <c r="X21" s="315" t="b">
        <v>0</v>
      </c>
      <c r="Y21" s="311"/>
      <c r="Z21" s="242">
        <f>S21</f>
        <v>0</v>
      </c>
      <c r="AA21" s="242">
        <f>Y21+Z21</f>
        <v>0</v>
      </c>
      <c r="AB21" s="240"/>
      <c r="AC21" s="244">
        <f>Y21</f>
        <v>0</v>
      </c>
      <c r="AD21" s="311"/>
      <c r="AE21" s="245">
        <f>AC21-AD21</f>
        <v>0</v>
      </c>
      <c r="AF21" s="246" t="e">
        <f>AD21/AC21</f>
        <v>#DIV/0!</v>
      </c>
      <c r="AG21" s="482"/>
      <c r="AH21" s="482">
        <f>AE21-AG21</f>
        <v>0</v>
      </c>
      <c r="AI21" s="240"/>
      <c r="AJ21" s="315" t="b">
        <v>0</v>
      </c>
      <c r="AK21" s="311"/>
      <c r="AL21" s="247">
        <f t="shared" ref="AL21:AL22" si="121">AE21+S21</f>
        <v>0</v>
      </c>
      <c r="AM21" s="247">
        <f>AK21+AL21</f>
        <v>0</v>
      </c>
      <c r="AN21" s="240"/>
      <c r="AO21" s="248">
        <f>AK21</f>
        <v>0</v>
      </c>
      <c r="AP21" s="311"/>
      <c r="AQ21" s="249">
        <f>AO21-AP21</f>
        <v>0</v>
      </c>
      <c r="AR21" s="250" t="e">
        <f>AP21/AO21</f>
        <v>#DIV/0!</v>
      </c>
      <c r="AS21" s="482"/>
      <c r="AT21" s="482">
        <f>AQ21-AS21</f>
        <v>0</v>
      </c>
      <c r="AU21" s="240"/>
      <c r="AV21" s="315" t="b">
        <v>0</v>
      </c>
      <c r="AW21" s="311"/>
      <c r="AX21" s="365">
        <f>AQ21+AE21</f>
        <v>0</v>
      </c>
      <c r="AY21" s="365">
        <f>AW21+AX21</f>
        <v>0</v>
      </c>
      <c r="AZ21" s="240"/>
      <c r="BA21" s="374">
        <f>AW21</f>
        <v>0</v>
      </c>
      <c r="BB21" s="311"/>
      <c r="BC21" s="375">
        <f t="shared" ref="BC21:BC22" si="122">BA21-BB21</f>
        <v>0</v>
      </c>
      <c r="BD21" s="376" t="e">
        <f t="shared" ref="BD21:BD22" si="123">BB21/BA21</f>
        <v>#DIV/0!</v>
      </c>
      <c r="BE21" s="482"/>
      <c r="BF21" s="482">
        <f t="shared" ref="BF21:BF22" si="124">BC21-BE21</f>
        <v>0</v>
      </c>
      <c r="BG21" s="240"/>
    </row>
    <row r="22" spans="1:59" x14ac:dyDescent="0.25">
      <c r="B22" s="711"/>
      <c r="C22" s="310" t="s">
        <v>284</v>
      </c>
      <c r="D22" s="45"/>
      <c r="E22" s="45"/>
      <c r="F22" s="311"/>
      <c r="G22" s="404"/>
      <c r="H22" s="404"/>
      <c r="I22" s="404"/>
      <c r="J22" s="404"/>
      <c r="K22" s="404">
        <f t="shared" si="117"/>
        <v>0</v>
      </c>
      <c r="L22" s="404">
        <f t="shared" si="118"/>
        <v>0</v>
      </c>
      <c r="M22" s="404">
        <f t="shared" si="119"/>
        <v>0</v>
      </c>
      <c r="N22" s="405" t="e">
        <f t="shared" si="120"/>
        <v>#DIV/0!</v>
      </c>
      <c r="O22" s="312" t="b">
        <v>0</v>
      </c>
      <c r="P22" s="313" t="b">
        <v>0</v>
      </c>
      <c r="Q22" s="314"/>
      <c r="R22" s="311"/>
      <c r="S22" s="238">
        <f>Q22-R22</f>
        <v>0</v>
      </c>
      <c r="T22" s="239" t="e">
        <f>R22/Q22</f>
        <v>#DIV/0!</v>
      </c>
      <c r="U22" s="482"/>
      <c r="V22" s="482">
        <f>S22-U22</f>
        <v>0</v>
      </c>
      <c r="W22" s="240"/>
      <c r="X22" s="315" t="b">
        <v>0</v>
      </c>
      <c r="Y22" s="311"/>
      <c r="Z22" s="242">
        <f>S22</f>
        <v>0</v>
      </c>
      <c r="AA22" s="242">
        <f>Y22+Z22</f>
        <v>0</v>
      </c>
      <c r="AB22" s="240"/>
      <c r="AC22" s="244">
        <f>Y22</f>
        <v>0</v>
      </c>
      <c r="AD22" s="311"/>
      <c r="AE22" s="245">
        <f>AC22-AD22</f>
        <v>0</v>
      </c>
      <c r="AF22" s="246" t="e">
        <f>AD22/AC22</f>
        <v>#DIV/0!</v>
      </c>
      <c r="AG22" s="482"/>
      <c r="AH22" s="482">
        <f>AE22-AG22</f>
        <v>0</v>
      </c>
      <c r="AI22" s="240"/>
      <c r="AJ22" s="315" t="b">
        <v>0</v>
      </c>
      <c r="AK22" s="311"/>
      <c r="AL22" s="247">
        <f t="shared" si="121"/>
        <v>0</v>
      </c>
      <c r="AM22" s="247">
        <f>AK22+AL22</f>
        <v>0</v>
      </c>
      <c r="AN22" s="240"/>
      <c r="AO22" s="248">
        <f>AK22</f>
        <v>0</v>
      </c>
      <c r="AP22" s="311"/>
      <c r="AQ22" s="249">
        <f>AO22-AP22</f>
        <v>0</v>
      </c>
      <c r="AR22" s="250" t="e">
        <f>AP22/AO22</f>
        <v>#DIV/0!</v>
      </c>
      <c r="AS22" s="482"/>
      <c r="AT22" s="482">
        <f>AQ22-AS22</f>
        <v>0</v>
      </c>
      <c r="AU22" s="240"/>
      <c r="AV22" s="315" t="b">
        <v>0</v>
      </c>
      <c r="AW22" s="311"/>
      <c r="AX22" s="365">
        <f>AQ22+AE22</f>
        <v>0</v>
      </c>
      <c r="AY22" s="365">
        <f>AW22+AX22</f>
        <v>0</v>
      </c>
      <c r="AZ22" s="240"/>
      <c r="BA22" s="374">
        <f>AW22</f>
        <v>0</v>
      </c>
      <c r="BB22" s="311"/>
      <c r="BC22" s="375">
        <f t="shared" si="122"/>
        <v>0</v>
      </c>
      <c r="BD22" s="376" t="e">
        <f t="shared" si="123"/>
        <v>#DIV/0!</v>
      </c>
      <c r="BE22" s="482"/>
      <c r="BF22" s="482">
        <f t="shared" si="124"/>
        <v>0</v>
      </c>
      <c r="BG22" s="240"/>
    </row>
    <row r="23" spans="1:59" x14ac:dyDescent="0.25">
      <c r="B23" s="712"/>
      <c r="C23" s="310" t="s">
        <v>291</v>
      </c>
      <c r="D23" s="45"/>
      <c r="E23" s="45"/>
      <c r="F23" s="311"/>
      <c r="G23" s="404"/>
      <c r="H23" s="404"/>
      <c r="I23" s="404"/>
      <c r="J23" s="404"/>
      <c r="K23" s="404">
        <f t="shared" ref="K23:K29" si="125">Q23+AC23+AO23</f>
        <v>0</v>
      </c>
      <c r="L23" s="404">
        <f t="shared" ref="L23:L29" si="126">R23+AD23+AP23</f>
        <v>0</v>
      </c>
      <c r="M23" s="404">
        <f t="shared" ref="M23:M29" si="127">S23+AE23+AQ23</f>
        <v>0</v>
      </c>
      <c r="N23" s="405" t="e">
        <f t="shared" ref="N23:N30" si="128">L23/K23</f>
        <v>#DIV/0!</v>
      </c>
      <c r="O23" s="312" t="b">
        <v>0</v>
      </c>
      <c r="P23" s="313" t="b">
        <v>0</v>
      </c>
      <c r="Q23" s="314"/>
      <c r="R23" s="311"/>
      <c r="S23" s="238">
        <f>Q23-R23</f>
        <v>0</v>
      </c>
      <c r="T23" s="239" t="e">
        <f>R23/Q23</f>
        <v>#DIV/0!</v>
      </c>
      <c r="U23" s="482"/>
      <c r="V23" s="482">
        <f>S23-U23</f>
        <v>0</v>
      </c>
      <c r="W23" s="240"/>
      <c r="X23" s="315" t="b">
        <v>0</v>
      </c>
      <c r="Y23" s="311"/>
      <c r="Z23" s="242">
        <f>S23</f>
        <v>0</v>
      </c>
      <c r="AA23" s="242">
        <f>Y23+Z23</f>
        <v>0</v>
      </c>
      <c r="AB23" s="240"/>
      <c r="AC23" s="244">
        <f>Y23</f>
        <v>0</v>
      </c>
      <c r="AD23" s="311"/>
      <c r="AE23" s="245">
        <f>AC23-AD23</f>
        <v>0</v>
      </c>
      <c r="AF23" s="246" t="e">
        <f>AD23/AC23</f>
        <v>#DIV/0!</v>
      </c>
      <c r="AG23" s="482"/>
      <c r="AH23" s="482">
        <f>AE23-AG23</f>
        <v>0</v>
      </c>
      <c r="AI23" s="240"/>
      <c r="AJ23" s="315" t="b">
        <v>0</v>
      </c>
      <c r="AK23" s="311"/>
      <c r="AL23" s="247">
        <f t="shared" ref="AL23:AL29" si="129">AE23+S23</f>
        <v>0</v>
      </c>
      <c r="AM23" s="247">
        <f>AK23+AL23</f>
        <v>0</v>
      </c>
      <c r="AN23" s="240"/>
      <c r="AO23" s="248">
        <f>AK23</f>
        <v>0</v>
      </c>
      <c r="AP23" s="311"/>
      <c r="AQ23" s="249">
        <f>AO23-AP23</f>
        <v>0</v>
      </c>
      <c r="AR23" s="250" t="e">
        <f>AP23/AO23</f>
        <v>#DIV/0!</v>
      </c>
      <c r="AS23" s="482"/>
      <c r="AT23" s="482">
        <f>AQ23-AS23</f>
        <v>0</v>
      </c>
      <c r="AU23" s="240"/>
      <c r="AV23" s="315" t="b">
        <v>0</v>
      </c>
      <c r="AW23" s="311"/>
      <c r="AX23" s="365">
        <f>AQ23+AE23</f>
        <v>0</v>
      </c>
      <c r="AY23" s="365">
        <f>AW23+AX23</f>
        <v>0</v>
      </c>
      <c r="AZ23" s="240"/>
      <c r="BA23" s="374">
        <f>AW23</f>
        <v>0</v>
      </c>
      <c r="BB23" s="311"/>
      <c r="BC23" s="375">
        <f t="shared" ref="BC23:BC29" si="130">BA23-BB23</f>
        <v>0</v>
      </c>
      <c r="BD23" s="376" t="e">
        <f t="shared" ref="BD23:BD30" si="131">BB23/BA23</f>
        <v>#DIV/0!</v>
      </c>
      <c r="BE23" s="482"/>
      <c r="BF23" s="482">
        <f t="shared" ref="BF23:BF29" si="132">BC23-BE23</f>
        <v>0</v>
      </c>
      <c r="BG23" s="240"/>
    </row>
    <row r="24" spans="1:59" x14ac:dyDescent="0.25">
      <c r="B24" s="710" t="s">
        <v>277</v>
      </c>
      <c r="C24" s="310" t="s">
        <v>285</v>
      </c>
      <c r="D24" s="45"/>
      <c r="E24" s="45"/>
      <c r="F24" s="311"/>
      <c r="G24" s="404"/>
      <c r="H24" s="404"/>
      <c r="I24" s="404"/>
      <c r="J24" s="404"/>
      <c r="K24" s="404">
        <f t="shared" si="125"/>
        <v>0</v>
      </c>
      <c r="L24" s="404">
        <f t="shared" si="126"/>
        <v>0</v>
      </c>
      <c r="M24" s="404">
        <f t="shared" si="127"/>
        <v>0</v>
      </c>
      <c r="N24" s="405" t="e">
        <f t="shared" si="128"/>
        <v>#DIV/0!</v>
      </c>
      <c r="O24" s="312" t="b">
        <v>0</v>
      </c>
      <c r="P24" s="313" t="b">
        <v>0</v>
      </c>
      <c r="Q24" s="314"/>
      <c r="R24" s="311"/>
      <c r="S24" s="238">
        <f t="shared" ref="S24:S29" si="133">Q24-R24</f>
        <v>0</v>
      </c>
      <c r="T24" s="239" t="e">
        <f t="shared" ref="T24:T30" si="134">R24/Q24</f>
        <v>#DIV/0!</v>
      </c>
      <c r="U24" s="482"/>
      <c r="V24" s="482">
        <f t="shared" ref="V24:V29" si="135">S24-U24</f>
        <v>0</v>
      </c>
      <c r="W24" s="240"/>
      <c r="X24" s="315" t="b">
        <v>0</v>
      </c>
      <c r="Y24" s="311"/>
      <c r="Z24" s="242">
        <f t="shared" ref="Z24:Z26" si="136">S24</f>
        <v>0</v>
      </c>
      <c r="AA24" s="242">
        <f t="shared" ref="AA24:AA26" si="137">Y24+Z24</f>
        <v>0</v>
      </c>
      <c r="AB24" s="240"/>
      <c r="AC24" s="244">
        <f t="shared" ref="AC24:AC26" si="138">Y24</f>
        <v>0</v>
      </c>
      <c r="AD24" s="311"/>
      <c r="AE24" s="245">
        <f t="shared" ref="AE24:AE29" si="139">AC24-AD24</f>
        <v>0</v>
      </c>
      <c r="AF24" s="246" t="e">
        <f t="shared" ref="AF24:AF30" si="140">AD24/AC24</f>
        <v>#DIV/0!</v>
      </c>
      <c r="AG24" s="482"/>
      <c r="AH24" s="482">
        <f t="shared" ref="AH24:AH29" si="141">AE24-AG24</f>
        <v>0</v>
      </c>
      <c r="AI24" s="240"/>
      <c r="AJ24" s="315" t="b">
        <v>0</v>
      </c>
      <c r="AK24" s="311"/>
      <c r="AL24" s="247">
        <f t="shared" si="129"/>
        <v>0</v>
      </c>
      <c r="AM24" s="247">
        <f t="shared" ref="AM24:AM26" si="142">AK24+AL24</f>
        <v>0</v>
      </c>
      <c r="AN24" s="240"/>
      <c r="AO24" s="248">
        <f t="shared" ref="AO24:AO26" si="143">AK24</f>
        <v>0</v>
      </c>
      <c r="AP24" s="311"/>
      <c r="AQ24" s="249">
        <f t="shared" ref="AQ24:AQ29" si="144">AO24-AP24</f>
        <v>0</v>
      </c>
      <c r="AR24" s="250" t="e">
        <f t="shared" ref="AR24:AR30" si="145">AP24/AO24</f>
        <v>#DIV/0!</v>
      </c>
      <c r="AS24" s="482"/>
      <c r="AT24" s="482">
        <f t="shared" ref="AT24:AT29" si="146">AQ24-AS24</f>
        <v>0</v>
      </c>
      <c r="AU24" s="240"/>
      <c r="AV24" s="315" t="b">
        <v>0</v>
      </c>
      <c r="AW24" s="311"/>
      <c r="AX24" s="365">
        <f t="shared" ref="AX24:AX29" si="147">AQ24+AE24</f>
        <v>0</v>
      </c>
      <c r="AY24" s="365">
        <f t="shared" ref="AY24:AY29" si="148">AW24+AX24</f>
        <v>0</v>
      </c>
      <c r="AZ24" s="240"/>
      <c r="BA24" s="374">
        <f t="shared" ref="BA24:BA29" si="149">AW24</f>
        <v>0</v>
      </c>
      <c r="BB24" s="311"/>
      <c r="BC24" s="375">
        <f t="shared" si="130"/>
        <v>0</v>
      </c>
      <c r="BD24" s="376" t="e">
        <f t="shared" si="131"/>
        <v>#DIV/0!</v>
      </c>
      <c r="BE24" s="482"/>
      <c r="BF24" s="482">
        <f t="shared" si="132"/>
        <v>0</v>
      </c>
      <c r="BG24" s="240"/>
    </row>
    <row r="25" spans="1:59" x14ac:dyDescent="0.25">
      <c r="B25" s="711"/>
      <c r="C25" s="310" t="s">
        <v>286</v>
      </c>
      <c r="D25" s="45"/>
      <c r="E25" s="45"/>
      <c r="F25" s="311"/>
      <c r="G25" s="404"/>
      <c r="H25" s="404"/>
      <c r="I25" s="404"/>
      <c r="J25" s="404"/>
      <c r="K25" s="404">
        <f t="shared" si="125"/>
        <v>0</v>
      </c>
      <c r="L25" s="404">
        <f t="shared" si="126"/>
        <v>0</v>
      </c>
      <c r="M25" s="404">
        <f t="shared" si="127"/>
        <v>0</v>
      </c>
      <c r="N25" s="405" t="e">
        <f t="shared" si="128"/>
        <v>#DIV/0!</v>
      </c>
      <c r="O25" s="312" t="b">
        <v>0</v>
      </c>
      <c r="P25" s="313" t="b">
        <v>0</v>
      </c>
      <c r="Q25" s="314"/>
      <c r="R25" s="311"/>
      <c r="S25" s="238">
        <f t="shared" si="133"/>
        <v>0</v>
      </c>
      <c r="T25" s="239" t="e">
        <f t="shared" si="134"/>
        <v>#DIV/0!</v>
      </c>
      <c r="U25" s="482"/>
      <c r="V25" s="482">
        <f t="shared" si="135"/>
        <v>0</v>
      </c>
      <c r="W25" s="240"/>
      <c r="X25" s="315" t="b">
        <v>0</v>
      </c>
      <c r="Y25" s="311"/>
      <c r="Z25" s="242">
        <f t="shared" si="136"/>
        <v>0</v>
      </c>
      <c r="AA25" s="242">
        <f t="shared" si="137"/>
        <v>0</v>
      </c>
      <c r="AB25" s="240"/>
      <c r="AC25" s="244">
        <f t="shared" si="138"/>
        <v>0</v>
      </c>
      <c r="AD25" s="311"/>
      <c r="AE25" s="245">
        <f t="shared" si="139"/>
        <v>0</v>
      </c>
      <c r="AF25" s="246" t="e">
        <f t="shared" si="140"/>
        <v>#DIV/0!</v>
      </c>
      <c r="AG25" s="482"/>
      <c r="AH25" s="482">
        <f t="shared" si="141"/>
        <v>0</v>
      </c>
      <c r="AI25" s="240"/>
      <c r="AJ25" s="315" t="b">
        <v>0</v>
      </c>
      <c r="AK25" s="311"/>
      <c r="AL25" s="247">
        <f t="shared" si="129"/>
        <v>0</v>
      </c>
      <c r="AM25" s="247">
        <f t="shared" si="142"/>
        <v>0</v>
      </c>
      <c r="AN25" s="240"/>
      <c r="AO25" s="248">
        <f t="shared" si="143"/>
        <v>0</v>
      </c>
      <c r="AP25" s="311"/>
      <c r="AQ25" s="249">
        <f t="shared" si="144"/>
        <v>0</v>
      </c>
      <c r="AR25" s="250" t="e">
        <f t="shared" si="145"/>
        <v>#DIV/0!</v>
      </c>
      <c r="AS25" s="482"/>
      <c r="AT25" s="482">
        <f t="shared" si="146"/>
        <v>0</v>
      </c>
      <c r="AU25" s="240"/>
      <c r="AV25" s="315" t="b">
        <v>0</v>
      </c>
      <c r="AW25" s="311"/>
      <c r="AX25" s="365">
        <f t="shared" si="147"/>
        <v>0</v>
      </c>
      <c r="AY25" s="365">
        <f t="shared" si="148"/>
        <v>0</v>
      </c>
      <c r="AZ25" s="240"/>
      <c r="BA25" s="374">
        <f t="shared" si="149"/>
        <v>0</v>
      </c>
      <c r="BB25" s="311"/>
      <c r="BC25" s="375">
        <f t="shared" si="130"/>
        <v>0</v>
      </c>
      <c r="BD25" s="376" t="e">
        <f t="shared" si="131"/>
        <v>#DIV/0!</v>
      </c>
      <c r="BE25" s="482"/>
      <c r="BF25" s="482">
        <f t="shared" si="132"/>
        <v>0</v>
      </c>
      <c r="BG25" s="240"/>
    </row>
    <row r="26" spans="1:59" x14ac:dyDescent="0.25">
      <c r="B26" s="712"/>
      <c r="C26" s="310" t="s">
        <v>287</v>
      </c>
      <c r="D26" s="45"/>
      <c r="E26" s="45"/>
      <c r="F26" s="311"/>
      <c r="G26" s="404"/>
      <c r="H26" s="404"/>
      <c r="I26" s="404"/>
      <c r="J26" s="404"/>
      <c r="K26" s="404">
        <f t="shared" si="125"/>
        <v>0</v>
      </c>
      <c r="L26" s="404">
        <f t="shared" si="126"/>
        <v>0</v>
      </c>
      <c r="M26" s="404">
        <f t="shared" si="127"/>
        <v>0</v>
      </c>
      <c r="N26" s="405" t="e">
        <f t="shared" si="128"/>
        <v>#DIV/0!</v>
      </c>
      <c r="O26" s="312" t="b">
        <v>0</v>
      </c>
      <c r="P26" s="313" t="b">
        <v>0</v>
      </c>
      <c r="Q26" s="314"/>
      <c r="R26" s="311"/>
      <c r="S26" s="238">
        <f t="shared" si="133"/>
        <v>0</v>
      </c>
      <c r="T26" s="239" t="e">
        <f t="shared" si="134"/>
        <v>#DIV/0!</v>
      </c>
      <c r="U26" s="482"/>
      <c r="V26" s="482">
        <f t="shared" si="135"/>
        <v>0</v>
      </c>
      <c r="W26" s="240"/>
      <c r="X26" s="315" t="b">
        <v>0</v>
      </c>
      <c r="Y26" s="311"/>
      <c r="Z26" s="242">
        <f t="shared" si="136"/>
        <v>0</v>
      </c>
      <c r="AA26" s="242">
        <f t="shared" si="137"/>
        <v>0</v>
      </c>
      <c r="AB26" s="240"/>
      <c r="AC26" s="244">
        <f t="shared" si="138"/>
        <v>0</v>
      </c>
      <c r="AD26" s="311"/>
      <c r="AE26" s="245">
        <f t="shared" si="139"/>
        <v>0</v>
      </c>
      <c r="AF26" s="246" t="e">
        <f t="shared" si="140"/>
        <v>#DIV/0!</v>
      </c>
      <c r="AG26" s="482"/>
      <c r="AH26" s="482">
        <f t="shared" si="141"/>
        <v>0</v>
      </c>
      <c r="AI26" s="240"/>
      <c r="AJ26" s="315" t="b">
        <v>0</v>
      </c>
      <c r="AK26" s="311"/>
      <c r="AL26" s="247">
        <f t="shared" si="129"/>
        <v>0</v>
      </c>
      <c r="AM26" s="247">
        <f t="shared" si="142"/>
        <v>0</v>
      </c>
      <c r="AN26" s="240"/>
      <c r="AO26" s="248">
        <f t="shared" si="143"/>
        <v>0</v>
      </c>
      <c r="AP26" s="311"/>
      <c r="AQ26" s="249">
        <f t="shared" si="144"/>
        <v>0</v>
      </c>
      <c r="AR26" s="250" t="e">
        <f t="shared" si="145"/>
        <v>#DIV/0!</v>
      </c>
      <c r="AS26" s="482"/>
      <c r="AT26" s="482">
        <f t="shared" si="146"/>
        <v>0</v>
      </c>
      <c r="AU26" s="240"/>
      <c r="AV26" s="315" t="b">
        <v>0</v>
      </c>
      <c r="AW26" s="311"/>
      <c r="AX26" s="365">
        <f t="shared" si="147"/>
        <v>0</v>
      </c>
      <c r="AY26" s="365">
        <f t="shared" si="148"/>
        <v>0</v>
      </c>
      <c r="AZ26" s="240"/>
      <c r="BA26" s="374">
        <f t="shared" si="149"/>
        <v>0</v>
      </c>
      <c r="BB26" s="311"/>
      <c r="BC26" s="375">
        <f t="shared" si="130"/>
        <v>0</v>
      </c>
      <c r="BD26" s="376" t="e">
        <f t="shared" si="131"/>
        <v>#DIV/0!</v>
      </c>
      <c r="BE26" s="482"/>
      <c r="BF26" s="482">
        <f t="shared" si="132"/>
        <v>0</v>
      </c>
      <c r="BG26" s="240"/>
    </row>
    <row r="27" spans="1:59" x14ac:dyDescent="0.25">
      <c r="B27" s="710" t="s">
        <v>33</v>
      </c>
      <c r="C27" s="310" t="s">
        <v>288</v>
      </c>
      <c r="D27" s="45"/>
      <c r="E27" s="45"/>
      <c r="F27" s="311"/>
      <c r="G27" s="404"/>
      <c r="H27" s="404"/>
      <c r="I27" s="404"/>
      <c r="J27" s="404"/>
      <c r="K27" s="404">
        <f t="shared" si="125"/>
        <v>0</v>
      </c>
      <c r="L27" s="404">
        <f t="shared" si="126"/>
        <v>0</v>
      </c>
      <c r="M27" s="404">
        <f t="shared" si="127"/>
        <v>0</v>
      </c>
      <c r="N27" s="405" t="e">
        <f t="shared" si="128"/>
        <v>#DIV/0!</v>
      </c>
      <c r="O27" s="312" t="b">
        <v>0</v>
      </c>
      <c r="P27" s="313" t="b">
        <v>0</v>
      </c>
      <c r="Q27" s="314"/>
      <c r="R27" s="311"/>
      <c r="S27" s="238">
        <f t="shared" si="133"/>
        <v>0</v>
      </c>
      <c r="T27" s="239" t="e">
        <f t="shared" si="134"/>
        <v>#DIV/0!</v>
      </c>
      <c r="U27" s="482"/>
      <c r="V27" s="482">
        <f t="shared" si="135"/>
        <v>0</v>
      </c>
      <c r="W27" s="240"/>
      <c r="X27" s="315" t="b">
        <v>0</v>
      </c>
      <c r="Y27" s="311"/>
      <c r="Z27" s="242">
        <f t="shared" ref="Z27:Z29" si="150">S27</f>
        <v>0</v>
      </c>
      <c r="AA27" s="242">
        <f t="shared" ref="AA27:AA29" si="151">Y27+Z27</f>
        <v>0</v>
      </c>
      <c r="AB27" s="240"/>
      <c r="AC27" s="244">
        <f t="shared" ref="AC27:AC29" si="152">Y27</f>
        <v>0</v>
      </c>
      <c r="AD27" s="311"/>
      <c r="AE27" s="245">
        <f t="shared" si="139"/>
        <v>0</v>
      </c>
      <c r="AF27" s="246" t="e">
        <f t="shared" si="140"/>
        <v>#DIV/0!</v>
      </c>
      <c r="AG27" s="482"/>
      <c r="AH27" s="482">
        <f t="shared" si="141"/>
        <v>0</v>
      </c>
      <c r="AI27" s="240"/>
      <c r="AJ27" s="315" t="b">
        <v>0</v>
      </c>
      <c r="AK27" s="311"/>
      <c r="AL27" s="247">
        <f t="shared" si="129"/>
        <v>0</v>
      </c>
      <c r="AM27" s="247">
        <f t="shared" ref="AM27:AM29" si="153">AK27+AL27</f>
        <v>0</v>
      </c>
      <c r="AN27" s="240"/>
      <c r="AO27" s="248">
        <f t="shared" ref="AO27:AO29" si="154">AK27</f>
        <v>0</v>
      </c>
      <c r="AP27" s="311"/>
      <c r="AQ27" s="249">
        <f t="shared" si="144"/>
        <v>0</v>
      </c>
      <c r="AR27" s="250" t="e">
        <f t="shared" si="145"/>
        <v>#DIV/0!</v>
      </c>
      <c r="AS27" s="482"/>
      <c r="AT27" s="482">
        <f t="shared" si="146"/>
        <v>0</v>
      </c>
      <c r="AU27" s="240"/>
      <c r="AV27" s="315" t="b">
        <v>0</v>
      </c>
      <c r="AW27" s="311"/>
      <c r="AX27" s="365">
        <f t="shared" si="147"/>
        <v>0</v>
      </c>
      <c r="AY27" s="365">
        <f t="shared" si="148"/>
        <v>0</v>
      </c>
      <c r="AZ27" s="240"/>
      <c r="BA27" s="374">
        <f t="shared" si="149"/>
        <v>0</v>
      </c>
      <c r="BB27" s="311"/>
      <c r="BC27" s="375">
        <f t="shared" si="130"/>
        <v>0</v>
      </c>
      <c r="BD27" s="376" t="e">
        <f t="shared" si="131"/>
        <v>#DIV/0!</v>
      </c>
      <c r="BE27" s="482"/>
      <c r="BF27" s="482">
        <f t="shared" si="132"/>
        <v>0</v>
      </c>
      <c r="BG27" s="240"/>
    </row>
    <row r="28" spans="1:59" x14ac:dyDescent="0.25">
      <c r="B28" s="711"/>
      <c r="C28" s="310" t="s">
        <v>289</v>
      </c>
      <c r="D28" s="45"/>
      <c r="E28" s="45"/>
      <c r="F28" s="311"/>
      <c r="G28" s="404"/>
      <c r="H28" s="404"/>
      <c r="I28" s="404"/>
      <c r="J28" s="404"/>
      <c r="K28" s="404">
        <f t="shared" si="125"/>
        <v>0</v>
      </c>
      <c r="L28" s="404">
        <f t="shared" si="126"/>
        <v>0</v>
      </c>
      <c r="M28" s="404">
        <f t="shared" si="127"/>
        <v>0</v>
      </c>
      <c r="N28" s="405" t="e">
        <f t="shared" si="128"/>
        <v>#DIV/0!</v>
      </c>
      <c r="O28" s="312" t="b">
        <v>0</v>
      </c>
      <c r="P28" s="313" t="b">
        <v>0</v>
      </c>
      <c r="Q28" s="314"/>
      <c r="R28" s="311"/>
      <c r="S28" s="238">
        <f t="shared" si="133"/>
        <v>0</v>
      </c>
      <c r="T28" s="239" t="e">
        <f t="shared" si="134"/>
        <v>#DIV/0!</v>
      </c>
      <c r="U28" s="482"/>
      <c r="V28" s="482">
        <f t="shared" si="135"/>
        <v>0</v>
      </c>
      <c r="W28" s="240"/>
      <c r="X28" s="315" t="b">
        <v>0</v>
      </c>
      <c r="Y28" s="311"/>
      <c r="Z28" s="242">
        <f t="shared" si="150"/>
        <v>0</v>
      </c>
      <c r="AA28" s="242">
        <f t="shared" si="151"/>
        <v>0</v>
      </c>
      <c r="AB28" s="240"/>
      <c r="AC28" s="244">
        <f t="shared" si="152"/>
        <v>0</v>
      </c>
      <c r="AD28" s="311"/>
      <c r="AE28" s="245">
        <f t="shared" si="139"/>
        <v>0</v>
      </c>
      <c r="AF28" s="246" t="e">
        <f t="shared" si="140"/>
        <v>#DIV/0!</v>
      </c>
      <c r="AG28" s="482"/>
      <c r="AH28" s="482">
        <f t="shared" si="141"/>
        <v>0</v>
      </c>
      <c r="AI28" s="240"/>
      <c r="AJ28" s="315" t="b">
        <v>0</v>
      </c>
      <c r="AK28" s="311"/>
      <c r="AL28" s="247">
        <f t="shared" si="129"/>
        <v>0</v>
      </c>
      <c r="AM28" s="247">
        <f t="shared" si="153"/>
        <v>0</v>
      </c>
      <c r="AN28" s="240"/>
      <c r="AO28" s="248">
        <f t="shared" si="154"/>
        <v>0</v>
      </c>
      <c r="AP28" s="311"/>
      <c r="AQ28" s="249">
        <f t="shared" si="144"/>
        <v>0</v>
      </c>
      <c r="AR28" s="250" t="e">
        <f t="shared" si="145"/>
        <v>#DIV/0!</v>
      </c>
      <c r="AS28" s="482"/>
      <c r="AT28" s="482">
        <f t="shared" si="146"/>
        <v>0</v>
      </c>
      <c r="AU28" s="240"/>
      <c r="AV28" s="315" t="b">
        <v>0</v>
      </c>
      <c r="AW28" s="311"/>
      <c r="AX28" s="365">
        <f t="shared" si="147"/>
        <v>0</v>
      </c>
      <c r="AY28" s="365">
        <f t="shared" si="148"/>
        <v>0</v>
      </c>
      <c r="AZ28" s="240"/>
      <c r="BA28" s="374">
        <f t="shared" si="149"/>
        <v>0</v>
      </c>
      <c r="BB28" s="311"/>
      <c r="BC28" s="375">
        <f t="shared" si="130"/>
        <v>0</v>
      </c>
      <c r="BD28" s="376" t="e">
        <f t="shared" si="131"/>
        <v>#DIV/0!</v>
      </c>
      <c r="BE28" s="482"/>
      <c r="BF28" s="482">
        <f t="shared" si="132"/>
        <v>0</v>
      </c>
      <c r="BG28" s="240"/>
    </row>
    <row r="29" spans="1:59" x14ac:dyDescent="0.25">
      <c r="B29" s="711"/>
      <c r="C29" s="310" t="s">
        <v>290</v>
      </c>
      <c r="D29" s="45"/>
      <c r="E29" s="45"/>
      <c r="F29" s="311"/>
      <c r="G29" s="404"/>
      <c r="H29" s="404"/>
      <c r="I29" s="404"/>
      <c r="J29" s="404"/>
      <c r="K29" s="404">
        <f t="shared" si="125"/>
        <v>0</v>
      </c>
      <c r="L29" s="404">
        <f t="shared" si="126"/>
        <v>0</v>
      </c>
      <c r="M29" s="404">
        <f t="shared" si="127"/>
        <v>0</v>
      </c>
      <c r="N29" s="405" t="e">
        <f t="shared" si="128"/>
        <v>#DIV/0!</v>
      </c>
      <c r="O29" s="312" t="b">
        <v>0</v>
      </c>
      <c r="P29" s="313" t="b">
        <v>0</v>
      </c>
      <c r="Q29" s="314"/>
      <c r="R29" s="311"/>
      <c r="S29" s="238">
        <f t="shared" si="133"/>
        <v>0</v>
      </c>
      <c r="T29" s="239" t="e">
        <f t="shared" si="134"/>
        <v>#DIV/0!</v>
      </c>
      <c r="U29" s="482"/>
      <c r="V29" s="482">
        <f t="shared" si="135"/>
        <v>0</v>
      </c>
      <c r="W29" s="240"/>
      <c r="X29" s="315" t="b">
        <v>0</v>
      </c>
      <c r="Y29" s="311"/>
      <c r="Z29" s="242">
        <f t="shared" si="150"/>
        <v>0</v>
      </c>
      <c r="AA29" s="242">
        <f t="shared" si="151"/>
        <v>0</v>
      </c>
      <c r="AB29" s="240"/>
      <c r="AC29" s="244">
        <f t="shared" si="152"/>
        <v>0</v>
      </c>
      <c r="AD29" s="311"/>
      <c r="AE29" s="245">
        <f t="shared" si="139"/>
        <v>0</v>
      </c>
      <c r="AF29" s="246" t="e">
        <f t="shared" si="140"/>
        <v>#DIV/0!</v>
      </c>
      <c r="AG29" s="482"/>
      <c r="AH29" s="482">
        <f t="shared" si="141"/>
        <v>0</v>
      </c>
      <c r="AI29" s="240"/>
      <c r="AJ29" s="315" t="b">
        <v>0</v>
      </c>
      <c r="AK29" s="311"/>
      <c r="AL29" s="247">
        <f t="shared" si="129"/>
        <v>0</v>
      </c>
      <c r="AM29" s="247">
        <f t="shared" si="153"/>
        <v>0</v>
      </c>
      <c r="AN29" s="240"/>
      <c r="AO29" s="248">
        <f t="shared" si="154"/>
        <v>0</v>
      </c>
      <c r="AP29" s="311"/>
      <c r="AQ29" s="249">
        <f t="shared" si="144"/>
        <v>0</v>
      </c>
      <c r="AR29" s="250" t="e">
        <f t="shared" si="145"/>
        <v>#DIV/0!</v>
      </c>
      <c r="AS29" s="482"/>
      <c r="AT29" s="482">
        <f t="shared" si="146"/>
        <v>0</v>
      </c>
      <c r="AU29" s="240"/>
      <c r="AV29" s="315" t="b">
        <v>0</v>
      </c>
      <c r="AW29" s="311"/>
      <c r="AX29" s="365">
        <f t="shared" si="147"/>
        <v>0</v>
      </c>
      <c r="AY29" s="365">
        <f t="shared" si="148"/>
        <v>0</v>
      </c>
      <c r="AZ29" s="240"/>
      <c r="BA29" s="374">
        <f t="shared" si="149"/>
        <v>0</v>
      </c>
      <c r="BB29" s="311"/>
      <c r="BC29" s="375">
        <f t="shared" si="130"/>
        <v>0</v>
      </c>
      <c r="BD29" s="376" t="e">
        <f t="shared" si="131"/>
        <v>#DIV/0!</v>
      </c>
      <c r="BE29" s="482"/>
      <c r="BF29" s="482">
        <f t="shared" si="132"/>
        <v>0</v>
      </c>
      <c r="BG29" s="240"/>
    </row>
    <row r="30" spans="1:59" s="324" customFormat="1" x14ac:dyDescent="0.25">
      <c r="B30" s="818" t="s">
        <v>83</v>
      </c>
      <c r="C30" s="819"/>
      <c r="D30" s="819"/>
      <c r="E30" s="820"/>
      <c r="F30" s="316">
        <f>SUBTOTAL(9,F21:F29)</f>
        <v>0</v>
      </c>
      <c r="G30" s="316"/>
      <c r="H30" s="316"/>
      <c r="I30" s="316"/>
      <c r="J30" s="316"/>
      <c r="K30" s="316">
        <f>SUBTOTAL(9,K23:K29)</f>
        <v>0</v>
      </c>
      <c r="L30" s="316">
        <f>SUBTOTAL(9,L23:L29)</f>
        <v>0</v>
      </c>
      <c r="M30" s="316">
        <f>SUBTOTAL(9,M23:M29)</f>
        <v>0</v>
      </c>
      <c r="N30" s="317" t="e">
        <f t="shared" si="128"/>
        <v>#DIV/0!</v>
      </c>
      <c r="O30" s="318"/>
      <c r="P30" s="319"/>
      <c r="Q30" s="320">
        <f t="shared" ref="Q30:V30" si="155">SUBTOTAL(9,Q21:Q29)</f>
        <v>0</v>
      </c>
      <c r="R30" s="316">
        <f t="shared" si="155"/>
        <v>0</v>
      </c>
      <c r="S30" s="316">
        <f t="shared" si="155"/>
        <v>0</v>
      </c>
      <c r="T30" s="317" t="e">
        <f t="shared" si="134"/>
        <v>#DIV/0!</v>
      </c>
      <c r="U30" s="486">
        <f t="shared" si="155"/>
        <v>0</v>
      </c>
      <c r="V30" s="486">
        <f t="shared" si="155"/>
        <v>0</v>
      </c>
      <c r="W30" s="321"/>
      <c r="X30" s="322"/>
      <c r="Y30" s="316">
        <f t="shared" ref="Y30" si="156">SUBTOTAL(9,Y21:Y29)</f>
        <v>0</v>
      </c>
      <c r="Z30" s="316">
        <f t="shared" ref="Z30" si="157">SUBTOTAL(9,Z21:Z29)</f>
        <v>0</v>
      </c>
      <c r="AA30" s="316">
        <f t="shared" ref="AA30" si="158">SUBTOTAL(9,AA21:AA29)</f>
        <v>0</v>
      </c>
      <c r="AB30" s="321"/>
      <c r="AC30" s="323">
        <f t="shared" ref="AC30" si="159">SUBTOTAL(9,AC21:AC29)</f>
        <v>0</v>
      </c>
      <c r="AD30" s="316">
        <f t="shared" ref="AD30" si="160">SUBTOTAL(9,AD21:AD29)</f>
        <v>0</v>
      </c>
      <c r="AE30" s="316">
        <f t="shared" ref="AE30" si="161">SUBTOTAL(9,AE21:AE29)</f>
        <v>0</v>
      </c>
      <c r="AF30" s="317" t="e">
        <f t="shared" si="140"/>
        <v>#DIV/0!</v>
      </c>
      <c r="AG30" s="486">
        <f t="shared" ref="AG30" si="162">SUBTOTAL(9,AG21:AG29)</f>
        <v>0</v>
      </c>
      <c r="AH30" s="486">
        <f t="shared" ref="AH30" si="163">SUBTOTAL(9,AH21:AH29)</f>
        <v>0</v>
      </c>
      <c r="AI30" s="321"/>
      <c r="AJ30" s="322"/>
      <c r="AK30" s="316">
        <f t="shared" ref="AK30" si="164">SUBTOTAL(9,AK21:AK29)</f>
        <v>0</v>
      </c>
      <c r="AL30" s="316">
        <f t="shared" ref="AL30" si="165">SUBTOTAL(9,AL21:AL29)</f>
        <v>0</v>
      </c>
      <c r="AM30" s="316">
        <f t="shared" ref="AM30" si="166">SUBTOTAL(9,AM21:AM29)</f>
        <v>0</v>
      </c>
      <c r="AN30" s="321"/>
      <c r="AO30" s="323">
        <f t="shared" ref="AO30" si="167">SUBTOTAL(9,AO21:AO29)</f>
        <v>0</v>
      </c>
      <c r="AP30" s="316">
        <f t="shared" ref="AP30" si="168">SUBTOTAL(9,AP21:AP29)</f>
        <v>0</v>
      </c>
      <c r="AQ30" s="316">
        <f t="shared" ref="AQ30" si="169">SUBTOTAL(9,AQ21:AQ29)</f>
        <v>0</v>
      </c>
      <c r="AR30" s="317" t="e">
        <f t="shared" si="145"/>
        <v>#DIV/0!</v>
      </c>
      <c r="AS30" s="486">
        <f t="shared" ref="AS30" si="170">SUBTOTAL(9,AS21:AS29)</f>
        <v>0</v>
      </c>
      <c r="AT30" s="486">
        <f t="shared" ref="AT30" si="171">SUBTOTAL(9,AT21:AT29)</f>
        <v>0</v>
      </c>
      <c r="AU30" s="321"/>
      <c r="AV30" s="322"/>
      <c r="AW30" s="316">
        <f t="shared" ref="AW30" si="172">SUBTOTAL(9,AW21:AW29)</f>
        <v>0</v>
      </c>
      <c r="AX30" s="316">
        <f t="shared" ref="AX30" si="173">SUBTOTAL(9,AX21:AX29)</f>
        <v>0</v>
      </c>
      <c r="AY30" s="316">
        <f t="shared" ref="AY30" si="174">SUBTOTAL(9,AY21:AY29)</f>
        <v>0</v>
      </c>
      <c r="AZ30" s="321"/>
      <c r="BA30" s="323">
        <f t="shared" ref="BA30" si="175">SUBTOTAL(9,BA21:BA29)</f>
        <v>0</v>
      </c>
      <c r="BB30" s="316">
        <f t="shared" ref="BB30" si="176">SUBTOTAL(9,BB21:BB29)</f>
        <v>0</v>
      </c>
      <c r="BC30" s="316">
        <f t="shared" ref="BC30" si="177">SUBTOTAL(9,BC21:BC29)</f>
        <v>0</v>
      </c>
      <c r="BD30" s="317" t="e">
        <f t="shared" si="131"/>
        <v>#DIV/0!</v>
      </c>
      <c r="BE30" s="486">
        <f t="shared" ref="BE30" si="178">SUBTOTAL(9,BE21:BE29)</f>
        <v>0</v>
      </c>
      <c r="BF30" s="486">
        <f t="shared" ref="BF30" si="179">SUBTOTAL(9,BF21:BF29)</f>
        <v>0</v>
      </c>
      <c r="BG30" s="321"/>
    </row>
    <row r="31" spans="1:59" s="324" customFormat="1" x14ac:dyDescent="0.25">
      <c r="A31" s="309"/>
      <c r="B31" s="656" t="s">
        <v>278</v>
      </c>
      <c r="C31" s="325"/>
      <c r="D31" s="325"/>
      <c r="E31" s="325"/>
      <c r="F31" s="325"/>
      <c r="G31" s="325"/>
      <c r="H31" s="325"/>
      <c r="I31" s="325"/>
      <c r="J31" s="325"/>
      <c r="K31" s="325"/>
      <c r="L31" s="325"/>
      <c r="M31" s="325"/>
      <c r="N31" s="325"/>
      <c r="O31" s="326"/>
      <c r="P31" s="327"/>
      <c r="Q31" s="328" t="str">
        <f>$B31</f>
        <v xml:space="preserve">Component 2: </v>
      </c>
      <c r="R31" s="329"/>
      <c r="S31" s="329"/>
      <c r="T31" s="329"/>
      <c r="U31" s="329"/>
      <c r="V31" s="329"/>
      <c r="W31" s="330"/>
      <c r="X31" s="331" t="str">
        <f>$B31</f>
        <v xml:space="preserve">Component 2: </v>
      </c>
      <c r="Y31" s="332"/>
      <c r="Z31" s="332"/>
      <c r="AA31" s="332"/>
      <c r="AB31" s="333"/>
      <c r="AC31" s="331"/>
      <c r="AD31" s="332"/>
      <c r="AE31" s="332"/>
      <c r="AF31" s="332"/>
      <c r="AG31" s="329"/>
      <c r="AH31" s="329"/>
      <c r="AI31" s="333"/>
      <c r="AJ31" s="334" t="str">
        <f>$B31</f>
        <v xml:space="preserve">Component 2: </v>
      </c>
      <c r="AK31" s="335"/>
      <c r="AL31" s="335"/>
      <c r="AM31" s="335"/>
      <c r="AN31" s="336"/>
      <c r="AO31" s="334"/>
      <c r="AP31" s="335"/>
      <c r="AQ31" s="335"/>
      <c r="AR31" s="335"/>
      <c r="AS31" s="329"/>
      <c r="AT31" s="329"/>
      <c r="AU31" s="336"/>
      <c r="AV31" s="392" t="str">
        <f>$B31</f>
        <v xml:space="preserve">Component 2: </v>
      </c>
      <c r="AW31" s="393"/>
      <c r="AX31" s="393"/>
      <c r="AY31" s="393"/>
      <c r="AZ31" s="394"/>
      <c r="BA31" s="392"/>
      <c r="BB31" s="393"/>
      <c r="BC31" s="393"/>
      <c r="BD31" s="393"/>
      <c r="BE31" s="329"/>
      <c r="BF31" s="329"/>
      <c r="BG31" s="394"/>
    </row>
    <row r="32" spans="1:59" x14ac:dyDescent="0.25">
      <c r="B32" s="713" t="s">
        <v>279</v>
      </c>
      <c r="C32" s="337" t="s">
        <v>292</v>
      </c>
      <c r="D32" s="45"/>
      <c r="E32" s="45"/>
      <c r="F32" s="311"/>
      <c r="G32" s="311"/>
      <c r="H32" s="311"/>
      <c r="I32" s="311"/>
      <c r="J32" s="311"/>
      <c r="K32" s="404">
        <f t="shared" ref="K32:K40" si="180">Q32+AC32+AO32</f>
        <v>0</v>
      </c>
      <c r="L32" s="404">
        <f t="shared" ref="L32:L40" si="181">R32+AD32+AP32</f>
        <v>0</v>
      </c>
      <c r="M32" s="404">
        <f t="shared" ref="M32:M40" si="182">S32+AE32+AQ32</f>
        <v>0</v>
      </c>
      <c r="N32" s="405" t="e">
        <f t="shared" ref="N32:N41" si="183">L32/K32</f>
        <v>#DIV/0!</v>
      </c>
      <c r="O32" s="312" t="b">
        <v>0</v>
      </c>
      <c r="P32" s="313" t="b">
        <v>0</v>
      </c>
      <c r="Q32" s="314"/>
      <c r="R32" s="311"/>
      <c r="S32" s="238">
        <f t="shared" ref="S32:S40" si="184">Q32-R32</f>
        <v>0</v>
      </c>
      <c r="T32" s="239" t="e">
        <f t="shared" ref="T32:T41" si="185">R32/Q32</f>
        <v>#DIV/0!</v>
      </c>
      <c r="U32" s="482"/>
      <c r="V32" s="482">
        <f t="shared" ref="V32:V40" si="186">S32-U32</f>
        <v>0</v>
      </c>
      <c r="W32" s="240"/>
      <c r="X32" s="315" t="b">
        <v>0</v>
      </c>
      <c r="Y32" s="311"/>
      <c r="Z32" s="242">
        <f t="shared" ref="Z32:Z39" si="187">S32</f>
        <v>0</v>
      </c>
      <c r="AA32" s="242">
        <f>Y32+Z32</f>
        <v>0</v>
      </c>
      <c r="AB32" s="240"/>
      <c r="AC32" s="244">
        <f t="shared" ref="AC32:AC39" si="188">Y32</f>
        <v>0</v>
      </c>
      <c r="AD32" s="311"/>
      <c r="AE32" s="245">
        <f t="shared" ref="AE32:AE40" si="189">AC32-AD32</f>
        <v>0</v>
      </c>
      <c r="AF32" s="246" t="e">
        <f t="shared" ref="AF32:AF41" si="190">AD32/AC32</f>
        <v>#DIV/0!</v>
      </c>
      <c r="AG32" s="482"/>
      <c r="AH32" s="482">
        <f t="shared" ref="AH32:AH40" si="191">AE32-AG32</f>
        <v>0</v>
      </c>
      <c r="AI32" s="240"/>
      <c r="AJ32" s="315" t="b">
        <v>0</v>
      </c>
      <c r="AK32" s="311"/>
      <c r="AL32" s="247">
        <f t="shared" ref="AL32:AL40" si="192">AE32+S32</f>
        <v>0</v>
      </c>
      <c r="AM32" s="247">
        <f>AK32+AL32</f>
        <v>0</v>
      </c>
      <c r="AN32" s="240"/>
      <c r="AO32" s="248">
        <f t="shared" ref="AO32:AO39" si="193">AK32</f>
        <v>0</v>
      </c>
      <c r="AP32" s="311"/>
      <c r="AQ32" s="249">
        <f t="shared" ref="AQ32:AQ40" si="194">AO32-AP32</f>
        <v>0</v>
      </c>
      <c r="AR32" s="250" t="e">
        <f t="shared" ref="AR32:AR40" si="195">AP32/AO32</f>
        <v>#DIV/0!</v>
      </c>
      <c r="AS32" s="482"/>
      <c r="AT32" s="482">
        <f t="shared" ref="AT32:AT40" si="196">AQ32-AS32</f>
        <v>0</v>
      </c>
      <c r="AU32" s="240"/>
      <c r="AV32" s="315" t="b">
        <v>0</v>
      </c>
      <c r="AW32" s="311"/>
      <c r="AX32" s="365">
        <f t="shared" ref="AX32:AX40" si="197">AQ32+AE32</f>
        <v>0</v>
      </c>
      <c r="AY32" s="365">
        <f t="shared" ref="AY32:AY40" si="198">AW32+AX32</f>
        <v>0</v>
      </c>
      <c r="AZ32" s="240"/>
      <c r="BA32" s="374">
        <f t="shared" ref="BA32:BA40" si="199">AW32</f>
        <v>0</v>
      </c>
      <c r="BB32" s="311"/>
      <c r="BC32" s="375">
        <f t="shared" ref="BC32:BC40" si="200">BA32-BB32</f>
        <v>0</v>
      </c>
      <c r="BD32" s="376" t="e">
        <f t="shared" ref="BD32:BD40" si="201">BB32/BA32</f>
        <v>#DIV/0!</v>
      </c>
      <c r="BE32" s="482"/>
      <c r="BF32" s="482">
        <f t="shared" ref="BF32:BF40" si="202">BC32-BE32</f>
        <v>0</v>
      </c>
      <c r="BG32" s="240"/>
    </row>
    <row r="33" spans="1:59" x14ac:dyDescent="0.25">
      <c r="B33" s="713"/>
      <c r="C33" s="337" t="s">
        <v>293</v>
      </c>
      <c r="D33" s="45"/>
      <c r="E33" s="45"/>
      <c r="F33" s="311"/>
      <c r="G33" s="311"/>
      <c r="H33" s="311"/>
      <c r="I33" s="311"/>
      <c r="J33" s="311"/>
      <c r="K33" s="404">
        <f t="shared" ref="K33" si="203">Q33+AC33+AO33</f>
        <v>0</v>
      </c>
      <c r="L33" s="404">
        <f t="shared" ref="L33" si="204">R33+AD33+AP33</f>
        <v>0</v>
      </c>
      <c r="M33" s="404">
        <f t="shared" ref="M33" si="205">S33+AE33+AQ33</f>
        <v>0</v>
      </c>
      <c r="N33" s="405" t="e">
        <f t="shared" ref="N33" si="206">L33/K33</f>
        <v>#DIV/0!</v>
      </c>
      <c r="O33" s="312" t="b">
        <v>0</v>
      </c>
      <c r="P33" s="313" t="b">
        <v>0</v>
      </c>
      <c r="Q33" s="314"/>
      <c r="R33" s="311"/>
      <c r="S33" s="238">
        <f t="shared" ref="S33" si="207">Q33-R33</f>
        <v>0</v>
      </c>
      <c r="T33" s="239" t="e">
        <f t="shared" ref="T33" si="208">R33/Q33</f>
        <v>#DIV/0!</v>
      </c>
      <c r="U33" s="482"/>
      <c r="V33" s="482">
        <f t="shared" ref="V33" si="209">S33-U33</f>
        <v>0</v>
      </c>
      <c r="W33" s="240"/>
      <c r="X33" s="315" t="b">
        <v>0</v>
      </c>
      <c r="Y33" s="311"/>
      <c r="Z33" s="242">
        <f t="shared" ref="Z33" si="210">S33</f>
        <v>0</v>
      </c>
      <c r="AA33" s="242">
        <f t="shared" ref="AA33" si="211">Y33+Z33</f>
        <v>0</v>
      </c>
      <c r="AB33" s="240"/>
      <c r="AC33" s="244">
        <f t="shared" ref="AC33" si="212">Y33</f>
        <v>0</v>
      </c>
      <c r="AD33" s="311"/>
      <c r="AE33" s="245">
        <f t="shared" ref="AE33" si="213">AC33-AD33</f>
        <v>0</v>
      </c>
      <c r="AF33" s="246" t="e">
        <f t="shared" ref="AF33" si="214">AD33/AC33</f>
        <v>#DIV/0!</v>
      </c>
      <c r="AG33" s="482"/>
      <c r="AH33" s="482">
        <f t="shared" ref="AH33" si="215">AE33-AG33</f>
        <v>0</v>
      </c>
      <c r="AI33" s="240"/>
      <c r="AJ33" s="315" t="b">
        <v>0</v>
      </c>
      <c r="AK33" s="311"/>
      <c r="AL33" s="247">
        <f t="shared" ref="AL33" si="216">AE33+S33</f>
        <v>0</v>
      </c>
      <c r="AM33" s="247">
        <f t="shared" ref="AM33" si="217">AK33+AL33</f>
        <v>0</v>
      </c>
      <c r="AN33" s="240"/>
      <c r="AO33" s="248">
        <f t="shared" ref="AO33" si="218">AK33</f>
        <v>0</v>
      </c>
      <c r="AP33" s="311"/>
      <c r="AQ33" s="249">
        <f t="shared" ref="AQ33" si="219">AO33-AP33</f>
        <v>0</v>
      </c>
      <c r="AR33" s="250" t="e">
        <f t="shared" ref="AR33" si="220">AP33/AO33</f>
        <v>#DIV/0!</v>
      </c>
      <c r="AS33" s="482"/>
      <c r="AT33" s="482">
        <f t="shared" ref="AT33" si="221">AQ33-AS33</f>
        <v>0</v>
      </c>
      <c r="AU33" s="240"/>
      <c r="AV33" s="315" t="b">
        <v>0</v>
      </c>
      <c r="AW33" s="311"/>
      <c r="AX33" s="365">
        <f t="shared" ref="AX33" si="222">AQ33+AE33</f>
        <v>0</v>
      </c>
      <c r="AY33" s="365">
        <f t="shared" ref="AY33" si="223">AW33+AX33</f>
        <v>0</v>
      </c>
      <c r="AZ33" s="240"/>
      <c r="BA33" s="374">
        <f t="shared" ref="BA33" si="224">AW33</f>
        <v>0</v>
      </c>
      <c r="BB33" s="311"/>
      <c r="BC33" s="375">
        <f t="shared" ref="BC33" si="225">BA33-BB33</f>
        <v>0</v>
      </c>
      <c r="BD33" s="376" t="e">
        <f t="shared" ref="BD33" si="226">BB33/BA33</f>
        <v>#DIV/0!</v>
      </c>
      <c r="BE33" s="482"/>
      <c r="BF33" s="482">
        <f t="shared" ref="BF33" si="227">BC33-BE33</f>
        <v>0</v>
      </c>
      <c r="BG33" s="240"/>
    </row>
    <row r="34" spans="1:59" x14ac:dyDescent="0.25">
      <c r="B34" s="713"/>
      <c r="C34" s="337" t="s">
        <v>294</v>
      </c>
      <c r="D34" s="45"/>
      <c r="E34" s="45"/>
      <c r="F34" s="311"/>
      <c r="G34" s="311"/>
      <c r="H34" s="311"/>
      <c r="I34" s="311"/>
      <c r="J34" s="311"/>
      <c r="K34" s="404">
        <f t="shared" si="180"/>
        <v>0</v>
      </c>
      <c r="L34" s="404">
        <f t="shared" si="181"/>
        <v>0</v>
      </c>
      <c r="M34" s="404">
        <f t="shared" si="182"/>
        <v>0</v>
      </c>
      <c r="N34" s="405" t="e">
        <f t="shared" si="183"/>
        <v>#DIV/0!</v>
      </c>
      <c r="O34" s="312" t="b">
        <v>0</v>
      </c>
      <c r="P34" s="313" t="b">
        <v>0</v>
      </c>
      <c r="Q34" s="314"/>
      <c r="R34" s="311"/>
      <c r="S34" s="238">
        <f t="shared" si="184"/>
        <v>0</v>
      </c>
      <c r="T34" s="239" t="e">
        <f t="shared" si="185"/>
        <v>#DIV/0!</v>
      </c>
      <c r="U34" s="482"/>
      <c r="V34" s="482">
        <f t="shared" si="186"/>
        <v>0</v>
      </c>
      <c r="W34" s="240"/>
      <c r="X34" s="315" t="b">
        <v>0</v>
      </c>
      <c r="Y34" s="311"/>
      <c r="Z34" s="242">
        <f t="shared" si="187"/>
        <v>0</v>
      </c>
      <c r="AA34" s="242">
        <f t="shared" ref="AA34:AA39" si="228">Y34+Z34</f>
        <v>0</v>
      </c>
      <c r="AB34" s="240"/>
      <c r="AC34" s="244">
        <f t="shared" si="188"/>
        <v>0</v>
      </c>
      <c r="AD34" s="311"/>
      <c r="AE34" s="245">
        <f t="shared" si="189"/>
        <v>0</v>
      </c>
      <c r="AF34" s="246" t="e">
        <f t="shared" si="190"/>
        <v>#DIV/0!</v>
      </c>
      <c r="AG34" s="482"/>
      <c r="AH34" s="482">
        <f t="shared" si="191"/>
        <v>0</v>
      </c>
      <c r="AI34" s="240"/>
      <c r="AJ34" s="315" t="b">
        <v>0</v>
      </c>
      <c r="AK34" s="311"/>
      <c r="AL34" s="247">
        <f t="shared" si="192"/>
        <v>0</v>
      </c>
      <c r="AM34" s="247">
        <f t="shared" ref="AM34:AM39" si="229">AK34+AL34</f>
        <v>0</v>
      </c>
      <c r="AN34" s="240"/>
      <c r="AO34" s="248">
        <f t="shared" si="193"/>
        <v>0</v>
      </c>
      <c r="AP34" s="311"/>
      <c r="AQ34" s="249">
        <f t="shared" si="194"/>
        <v>0</v>
      </c>
      <c r="AR34" s="250" t="e">
        <f t="shared" si="195"/>
        <v>#DIV/0!</v>
      </c>
      <c r="AS34" s="482"/>
      <c r="AT34" s="482">
        <f t="shared" si="196"/>
        <v>0</v>
      </c>
      <c r="AU34" s="240"/>
      <c r="AV34" s="315" t="b">
        <v>0</v>
      </c>
      <c r="AW34" s="311"/>
      <c r="AX34" s="365">
        <f t="shared" si="197"/>
        <v>0</v>
      </c>
      <c r="AY34" s="365">
        <f t="shared" si="198"/>
        <v>0</v>
      </c>
      <c r="AZ34" s="240"/>
      <c r="BA34" s="374">
        <f t="shared" si="199"/>
        <v>0</v>
      </c>
      <c r="BB34" s="311"/>
      <c r="BC34" s="375">
        <f t="shared" si="200"/>
        <v>0</v>
      </c>
      <c r="BD34" s="376" t="e">
        <f t="shared" si="201"/>
        <v>#DIV/0!</v>
      </c>
      <c r="BE34" s="482"/>
      <c r="BF34" s="482">
        <f t="shared" si="202"/>
        <v>0</v>
      </c>
      <c r="BG34" s="240"/>
    </row>
    <row r="35" spans="1:59" x14ac:dyDescent="0.25">
      <c r="B35" s="710" t="s">
        <v>280</v>
      </c>
      <c r="C35" s="310" t="s">
        <v>295</v>
      </c>
      <c r="D35" s="45"/>
      <c r="E35" s="45"/>
      <c r="F35" s="311"/>
      <c r="G35" s="311"/>
      <c r="H35" s="311"/>
      <c r="I35" s="311"/>
      <c r="J35" s="311"/>
      <c r="K35" s="404">
        <f t="shared" si="180"/>
        <v>0</v>
      </c>
      <c r="L35" s="404">
        <f t="shared" si="181"/>
        <v>0</v>
      </c>
      <c r="M35" s="404">
        <f t="shared" si="182"/>
        <v>0</v>
      </c>
      <c r="N35" s="405" t="e">
        <f t="shared" si="183"/>
        <v>#DIV/0!</v>
      </c>
      <c r="O35" s="312" t="b">
        <v>0</v>
      </c>
      <c r="P35" s="313" t="b">
        <v>0</v>
      </c>
      <c r="Q35" s="314"/>
      <c r="R35" s="311"/>
      <c r="S35" s="238">
        <f t="shared" si="184"/>
        <v>0</v>
      </c>
      <c r="T35" s="239" t="e">
        <f t="shared" si="185"/>
        <v>#DIV/0!</v>
      </c>
      <c r="U35" s="482"/>
      <c r="V35" s="482">
        <f t="shared" si="186"/>
        <v>0</v>
      </c>
      <c r="W35" s="240"/>
      <c r="X35" s="315" t="b">
        <v>0</v>
      </c>
      <c r="Y35" s="311"/>
      <c r="Z35" s="242">
        <f t="shared" si="187"/>
        <v>0</v>
      </c>
      <c r="AA35" s="242">
        <f t="shared" si="228"/>
        <v>0</v>
      </c>
      <c r="AB35" s="240"/>
      <c r="AC35" s="244">
        <f t="shared" si="188"/>
        <v>0</v>
      </c>
      <c r="AD35" s="311"/>
      <c r="AE35" s="245">
        <f t="shared" si="189"/>
        <v>0</v>
      </c>
      <c r="AF35" s="246" t="e">
        <f t="shared" si="190"/>
        <v>#DIV/0!</v>
      </c>
      <c r="AG35" s="482"/>
      <c r="AH35" s="482">
        <f t="shared" si="191"/>
        <v>0</v>
      </c>
      <c r="AI35" s="240"/>
      <c r="AJ35" s="315" t="b">
        <v>0</v>
      </c>
      <c r="AK35" s="311"/>
      <c r="AL35" s="247">
        <f t="shared" si="192"/>
        <v>0</v>
      </c>
      <c r="AM35" s="247">
        <f t="shared" si="229"/>
        <v>0</v>
      </c>
      <c r="AN35" s="240"/>
      <c r="AO35" s="248">
        <f t="shared" si="193"/>
        <v>0</v>
      </c>
      <c r="AP35" s="311"/>
      <c r="AQ35" s="249">
        <f t="shared" si="194"/>
        <v>0</v>
      </c>
      <c r="AR35" s="250" t="e">
        <f t="shared" si="195"/>
        <v>#DIV/0!</v>
      </c>
      <c r="AS35" s="482"/>
      <c r="AT35" s="482">
        <f t="shared" si="196"/>
        <v>0</v>
      </c>
      <c r="AU35" s="240"/>
      <c r="AV35" s="315" t="b">
        <v>0</v>
      </c>
      <c r="AW35" s="311"/>
      <c r="AX35" s="365">
        <f t="shared" si="197"/>
        <v>0</v>
      </c>
      <c r="AY35" s="365">
        <f t="shared" si="198"/>
        <v>0</v>
      </c>
      <c r="AZ35" s="240"/>
      <c r="BA35" s="374">
        <f t="shared" si="199"/>
        <v>0</v>
      </c>
      <c r="BB35" s="311"/>
      <c r="BC35" s="375">
        <f t="shared" si="200"/>
        <v>0</v>
      </c>
      <c r="BD35" s="376" t="e">
        <f t="shared" si="201"/>
        <v>#DIV/0!</v>
      </c>
      <c r="BE35" s="482"/>
      <c r="BF35" s="482">
        <f t="shared" si="202"/>
        <v>0</v>
      </c>
      <c r="BG35" s="240"/>
    </row>
    <row r="36" spans="1:59" x14ac:dyDescent="0.25">
      <c r="B36" s="711"/>
      <c r="C36" s="310" t="s">
        <v>296</v>
      </c>
      <c r="D36" s="45"/>
      <c r="E36" s="45"/>
      <c r="F36" s="311"/>
      <c r="G36" s="311"/>
      <c r="H36" s="311"/>
      <c r="I36" s="311"/>
      <c r="J36" s="311"/>
      <c r="K36" s="404">
        <f t="shared" ref="K36" si="230">Q36+AC36+AO36</f>
        <v>0</v>
      </c>
      <c r="L36" s="404">
        <f t="shared" ref="L36" si="231">R36+AD36+AP36</f>
        <v>0</v>
      </c>
      <c r="M36" s="404">
        <f t="shared" ref="M36" si="232">S36+AE36+AQ36</f>
        <v>0</v>
      </c>
      <c r="N36" s="405" t="e">
        <f t="shared" ref="N36" si="233">L36/K36</f>
        <v>#DIV/0!</v>
      </c>
      <c r="O36" s="312" t="b">
        <v>0</v>
      </c>
      <c r="P36" s="313" t="b">
        <v>0</v>
      </c>
      <c r="Q36" s="314"/>
      <c r="R36" s="311"/>
      <c r="S36" s="238">
        <f t="shared" ref="S36" si="234">Q36-R36</f>
        <v>0</v>
      </c>
      <c r="T36" s="239" t="e">
        <f t="shared" ref="T36" si="235">R36/Q36</f>
        <v>#DIV/0!</v>
      </c>
      <c r="U36" s="482"/>
      <c r="V36" s="482">
        <f t="shared" ref="V36" si="236">S36-U36</f>
        <v>0</v>
      </c>
      <c r="W36" s="240"/>
      <c r="X36" s="315" t="b">
        <v>0</v>
      </c>
      <c r="Y36" s="311"/>
      <c r="Z36" s="242">
        <f t="shared" ref="Z36" si="237">S36</f>
        <v>0</v>
      </c>
      <c r="AA36" s="242">
        <f t="shared" ref="AA36" si="238">Y36+Z36</f>
        <v>0</v>
      </c>
      <c r="AB36" s="240"/>
      <c r="AC36" s="244">
        <f t="shared" ref="AC36" si="239">Y36</f>
        <v>0</v>
      </c>
      <c r="AD36" s="311"/>
      <c r="AE36" s="245">
        <f t="shared" ref="AE36" si="240">AC36-AD36</f>
        <v>0</v>
      </c>
      <c r="AF36" s="246" t="e">
        <f t="shared" ref="AF36" si="241">AD36/AC36</f>
        <v>#DIV/0!</v>
      </c>
      <c r="AG36" s="482"/>
      <c r="AH36" s="482">
        <f t="shared" ref="AH36" si="242">AE36-AG36</f>
        <v>0</v>
      </c>
      <c r="AI36" s="240"/>
      <c r="AJ36" s="315" t="b">
        <v>0</v>
      </c>
      <c r="AK36" s="311"/>
      <c r="AL36" s="247">
        <f t="shared" ref="AL36" si="243">AE36+S36</f>
        <v>0</v>
      </c>
      <c r="AM36" s="247">
        <f t="shared" ref="AM36" si="244">AK36+AL36</f>
        <v>0</v>
      </c>
      <c r="AN36" s="240"/>
      <c r="AO36" s="248">
        <f t="shared" ref="AO36" si="245">AK36</f>
        <v>0</v>
      </c>
      <c r="AP36" s="311"/>
      <c r="AQ36" s="249">
        <f t="shared" ref="AQ36" si="246">AO36-AP36</f>
        <v>0</v>
      </c>
      <c r="AR36" s="250" t="e">
        <f t="shared" ref="AR36" si="247">AP36/AO36</f>
        <v>#DIV/0!</v>
      </c>
      <c r="AS36" s="482"/>
      <c r="AT36" s="482">
        <f t="shared" ref="AT36" si="248">AQ36-AS36</f>
        <v>0</v>
      </c>
      <c r="AU36" s="240"/>
      <c r="AV36" s="315" t="b">
        <v>0</v>
      </c>
      <c r="AW36" s="311"/>
      <c r="AX36" s="365">
        <f t="shared" ref="AX36" si="249">AQ36+AE36</f>
        <v>0</v>
      </c>
      <c r="AY36" s="365">
        <f t="shared" ref="AY36" si="250">AW36+AX36</f>
        <v>0</v>
      </c>
      <c r="AZ36" s="240"/>
      <c r="BA36" s="374">
        <f t="shared" ref="BA36" si="251">AW36</f>
        <v>0</v>
      </c>
      <c r="BB36" s="311"/>
      <c r="BC36" s="375">
        <f t="shared" ref="BC36" si="252">BA36-BB36</f>
        <v>0</v>
      </c>
      <c r="BD36" s="376" t="e">
        <f t="shared" ref="BD36" si="253">BB36/BA36</f>
        <v>#DIV/0!</v>
      </c>
      <c r="BE36" s="482"/>
      <c r="BF36" s="482">
        <f t="shared" ref="BF36" si="254">BC36-BE36</f>
        <v>0</v>
      </c>
      <c r="BG36" s="240"/>
    </row>
    <row r="37" spans="1:59" x14ac:dyDescent="0.25">
      <c r="B37" s="712"/>
      <c r="C37" s="310" t="s">
        <v>297</v>
      </c>
      <c r="D37" s="45"/>
      <c r="E37" s="45"/>
      <c r="F37" s="311"/>
      <c r="G37" s="311"/>
      <c r="H37" s="311"/>
      <c r="I37" s="311"/>
      <c r="J37" s="311"/>
      <c r="K37" s="404">
        <f t="shared" si="180"/>
        <v>0</v>
      </c>
      <c r="L37" s="404">
        <f t="shared" si="181"/>
        <v>0</v>
      </c>
      <c r="M37" s="404">
        <f t="shared" si="182"/>
        <v>0</v>
      </c>
      <c r="N37" s="405" t="e">
        <f t="shared" si="183"/>
        <v>#DIV/0!</v>
      </c>
      <c r="O37" s="312" t="b">
        <v>0</v>
      </c>
      <c r="P37" s="313" t="b">
        <v>0</v>
      </c>
      <c r="Q37" s="314"/>
      <c r="R37" s="311"/>
      <c r="S37" s="238">
        <f t="shared" si="184"/>
        <v>0</v>
      </c>
      <c r="T37" s="239" t="e">
        <f t="shared" si="185"/>
        <v>#DIV/0!</v>
      </c>
      <c r="U37" s="482"/>
      <c r="V37" s="482">
        <f t="shared" si="186"/>
        <v>0</v>
      </c>
      <c r="W37" s="240"/>
      <c r="X37" s="315" t="b">
        <v>0</v>
      </c>
      <c r="Y37" s="311"/>
      <c r="Z37" s="242">
        <f t="shared" si="187"/>
        <v>0</v>
      </c>
      <c r="AA37" s="242">
        <f t="shared" si="228"/>
        <v>0</v>
      </c>
      <c r="AB37" s="240"/>
      <c r="AC37" s="244">
        <f t="shared" si="188"/>
        <v>0</v>
      </c>
      <c r="AD37" s="311"/>
      <c r="AE37" s="245">
        <f t="shared" si="189"/>
        <v>0</v>
      </c>
      <c r="AF37" s="246" t="e">
        <f t="shared" si="190"/>
        <v>#DIV/0!</v>
      </c>
      <c r="AG37" s="482"/>
      <c r="AH37" s="482">
        <f t="shared" si="191"/>
        <v>0</v>
      </c>
      <c r="AI37" s="240"/>
      <c r="AJ37" s="315" t="b">
        <v>0</v>
      </c>
      <c r="AK37" s="311"/>
      <c r="AL37" s="247">
        <f t="shared" si="192"/>
        <v>0</v>
      </c>
      <c r="AM37" s="247">
        <f t="shared" si="229"/>
        <v>0</v>
      </c>
      <c r="AN37" s="240"/>
      <c r="AO37" s="248">
        <f t="shared" si="193"/>
        <v>0</v>
      </c>
      <c r="AP37" s="311"/>
      <c r="AQ37" s="249">
        <f t="shared" si="194"/>
        <v>0</v>
      </c>
      <c r="AR37" s="250" t="e">
        <f t="shared" si="195"/>
        <v>#DIV/0!</v>
      </c>
      <c r="AS37" s="482"/>
      <c r="AT37" s="482">
        <f t="shared" si="196"/>
        <v>0</v>
      </c>
      <c r="AU37" s="240"/>
      <c r="AV37" s="315" t="b">
        <v>0</v>
      </c>
      <c r="AW37" s="311"/>
      <c r="AX37" s="365">
        <f t="shared" si="197"/>
        <v>0</v>
      </c>
      <c r="AY37" s="365">
        <f t="shared" si="198"/>
        <v>0</v>
      </c>
      <c r="AZ37" s="240"/>
      <c r="BA37" s="374">
        <f t="shared" si="199"/>
        <v>0</v>
      </c>
      <c r="BB37" s="311"/>
      <c r="BC37" s="375">
        <f t="shared" si="200"/>
        <v>0</v>
      </c>
      <c r="BD37" s="376" t="e">
        <f t="shared" si="201"/>
        <v>#DIV/0!</v>
      </c>
      <c r="BE37" s="482"/>
      <c r="BF37" s="482">
        <f t="shared" si="202"/>
        <v>0</v>
      </c>
      <c r="BG37" s="240"/>
    </row>
    <row r="38" spans="1:59" x14ac:dyDescent="0.25">
      <c r="B38" s="713" t="s">
        <v>281</v>
      </c>
      <c r="C38" s="310" t="s">
        <v>298</v>
      </c>
      <c r="D38" s="45"/>
      <c r="E38" s="45"/>
      <c r="F38" s="311"/>
      <c r="G38" s="311"/>
      <c r="H38" s="311"/>
      <c r="I38" s="311"/>
      <c r="J38" s="311"/>
      <c r="K38" s="404">
        <f t="shared" si="180"/>
        <v>0</v>
      </c>
      <c r="L38" s="404">
        <f t="shared" si="181"/>
        <v>0</v>
      </c>
      <c r="M38" s="404">
        <f t="shared" si="182"/>
        <v>0</v>
      </c>
      <c r="N38" s="405" t="e">
        <f t="shared" si="183"/>
        <v>#DIV/0!</v>
      </c>
      <c r="O38" s="312" t="b">
        <v>0</v>
      </c>
      <c r="P38" s="313" t="b">
        <v>0</v>
      </c>
      <c r="Q38" s="314"/>
      <c r="R38" s="311"/>
      <c r="S38" s="238">
        <f t="shared" si="184"/>
        <v>0</v>
      </c>
      <c r="T38" s="239" t="e">
        <f t="shared" si="185"/>
        <v>#DIV/0!</v>
      </c>
      <c r="U38" s="482"/>
      <c r="V38" s="482">
        <f t="shared" si="186"/>
        <v>0</v>
      </c>
      <c r="W38" s="240"/>
      <c r="X38" s="315" t="b">
        <v>0</v>
      </c>
      <c r="Y38" s="311"/>
      <c r="Z38" s="242">
        <f t="shared" si="187"/>
        <v>0</v>
      </c>
      <c r="AA38" s="242">
        <f t="shared" si="228"/>
        <v>0</v>
      </c>
      <c r="AB38" s="240"/>
      <c r="AC38" s="244">
        <f t="shared" si="188"/>
        <v>0</v>
      </c>
      <c r="AD38" s="311"/>
      <c r="AE38" s="245">
        <f t="shared" si="189"/>
        <v>0</v>
      </c>
      <c r="AF38" s="246" t="e">
        <f t="shared" si="190"/>
        <v>#DIV/0!</v>
      </c>
      <c r="AG38" s="482"/>
      <c r="AH38" s="482">
        <f t="shared" si="191"/>
        <v>0</v>
      </c>
      <c r="AI38" s="240"/>
      <c r="AJ38" s="315" t="b">
        <v>0</v>
      </c>
      <c r="AK38" s="311"/>
      <c r="AL38" s="247">
        <f t="shared" si="192"/>
        <v>0</v>
      </c>
      <c r="AM38" s="247">
        <f t="shared" si="229"/>
        <v>0</v>
      </c>
      <c r="AN38" s="240"/>
      <c r="AO38" s="248">
        <f t="shared" si="193"/>
        <v>0</v>
      </c>
      <c r="AP38" s="311"/>
      <c r="AQ38" s="249">
        <f t="shared" si="194"/>
        <v>0</v>
      </c>
      <c r="AR38" s="250" t="e">
        <f t="shared" si="195"/>
        <v>#DIV/0!</v>
      </c>
      <c r="AS38" s="482"/>
      <c r="AT38" s="482">
        <f t="shared" si="196"/>
        <v>0</v>
      </c>
      <c r="AU38" s="240"/>
      <c r="AV38" s="315" t="b">
        <v>0</v>
      </c>
      <c r="AW38" s="311"/>
      <c r="AX38" s="365">
        <f t="shared" si="197"/>
        <v>0</v>
      </c>
      <c r="AY38" s="365">
        <f t="shared" si="198"/>
        <v>0</v>
      </c>
      <c r="AZ38" s="240"/>
      <c r="BA38" s="374">
        <f t="shared" si="199"/>
        <v>0</v>
      </c>
      <c r="BB38" s="311"/>
      <c r="BC38" s="375">
        <f t="shared" si="200"/>
        <v>0</v>
      </c>
      <c r="BD38" s="376" t="e">
        <f t="shared" si="201"/>
        <v>#DIV/0!</v>
      </c>
      <c r="BE38" s="482"/>
      <c r="BF38" s="482">
        <f t="shared" si="202"/>
        <v>0</v>
      </c>
      <c r="BG38" s="240"/>
    </row>
    <row r="39" spans="1:59" x14ac:dyDescent="0.25">
      <c r="B39" s="713"/>
      <c r="C39" s="310" t="s">
        <v>299</v>
      </c>
      <c r="D39" s="45"/>
      <c r="E39" s="45"/>
      <c r="F39" s="311"/>
      <c r="G39" s="311"/>
      <c r="H39" s="311"/>
      <c r="I39" s="311"/>
      <c r="J39" s="311"/>
      <c r="K39" s="404">
        <f t="shared" si="180"/>
        <v>0</v>
      </c>
      <c r="L39" s="404">
        <f t="shared" si="181"/>
        <v>0</v>
      </c>
      <c r="M39" s="404">
        <f t="shared" si="182"/>
        <v>0</v>
      </c>
      <c r="N39" s="405" t="e">
        <f t="shared" si="183"/>
        <v>#DIV/0!</v>
      </c>
      <c r="O39" s="312" t="b">
        <v>0</v>
      </c>
      <c r="P39" s="313" t="b">
        <v>0</v>
      </c>
      <c r="Q39" s="314"/>
      <c r="R39" s="311"/>
      <c r="S39" s="238">
        <f t="shared" si="184"/>
        <v>0</v>
      </c>
      <c r="T39" s="239" t="e">
        <f t="shared" si="185"/>
        <v>#DIV/0!</v>
      </c>
      <c r="U39" s="482"/>
      <c r="V39" s="482">
        <f t="shared" si="186"/>
        <v>0</v>
      </c>
      <c r="W39" s="240"/>
      <c r="X39" s="315" t="b">
        <v>0</v>
      </c>
      <c r="Y39" s="311"/>
      <c r="Z39" s="242">
        <f t="shared" si="187"/>
        <v>0</v>
      </c>
      <c r="AA39" s="242">
        <f t="shared" si="228"/>
        <v>0</v>
      </c>
      <c r="AB39" s="240"/>
      <c r="AC39" s="244">
        <f t="shared" si="188"/>
        <v>0</v>
      </c>
      <c r="AD39" s="311"/>
      <c r="AE39" s="245">
        <f t="shared" si="189"/>
        <v>0</v>
      </c>
      <c r="AF39" s="246" t="e">
        <f t="shared" si="190"/>
        <v>#DIV/0!</v>
      </c>
      <c r="AG39" s="482"/>
      <c r="AH39" s="482">
        <f t="shared" si="191"/>
        <v>0</v>
      </c>
      <c r="AI39" s="240"/>
      <c r="AJ39" s="315" t="b">
        <v>0</v>
      </c>
      <c r="AK39" s="311"/>
      <c r="AL39" s="247">
        <f t="shared" si="192"/>
        <v>0</v>
      </c>
      <c r="AM39" s="247">
        <f t="shared" si="229"/>
        <v>0</v>
      </c>
      <c r="AN39" s="240"/>
      <c r="AO39" s="248">
        <f t="shared" si="193"/>
        <v>0</v>
      </c>
      <c r="AP39" s="311"/>
      <c r="AQ39" s="249">
        <f t="shared" si="194"/>
        <v>0</v>
      </c>
      <c r="AR39" s="250" t="e">
        <f t="shared" si="195"/>
        <v>#DIV/0!</v>
      </c>
      <c r="AS39" s="482"/>
      <c r="AT39" s="482">
        <f t="shared" si="196"/>
        <v>0</v>
      </c>
      <c r="AU39" s="240"/>
      <c r="AV39" s="315" t="b">
        <v>0</v>
      </c>
      <c r="AW39" s="311"/>
      <c r="AX39" s="365">
        <f t="shared" si="197"/>
        <v>0</v>
      </c>
      <c r="AY39" s="365">
        <f t="shared" si="198"/>
        <v>0</v>
      </c>
      <c r="AZ39" s="240"/>
      <c r="BA39" s="374">
        <f t="shared" si="199"/>
        <v>0</v>
      </c>
      <c r="BB39" s="311"/>
      <c r="BC39" s="375">
        <f t="shared" si="200"/>
        <v>0</v>
      </c>
      <c r="BD39" s="376" t="e">
        <f t="shared" si="201"/>
        <v>#DIV/0!</v>
      </c>
      <c r="BE39" s="482"/>
      <c r="BF39" s="482">
        <f t="shared" si="202"/>
        <v>0</v>
      </c>
      <c r="BG39" s="240"/>
    </row>
    <row r="40" spans="1:59" x14ac:dyDescent="0.25">
      <c r="B40" s="713"/>
      <c r="C40" s="310" t="s">
        <v>300</v>
      </c>
      <c r="D40" s="45"/>
      <c r="E40" s="45"/>
      <c r="F40" s="311"/>
      <c r="G40" s="311"/>
      <c r="H40" s="311"/>
      <c r="I40" s="311"/>
      <c r="J40" s="311"/>
      <c r="K40" s="404">
        <f t="shared" si="180"/>
        <v>0</v>
      </c>
      <c r="L40" s="404">
        <f t="shared" si="181"/>
        <v>0</v>
      </c>
      <c r="M40" s="404">
        <f t="shared" si="182"/>
        <v>0</v>
      </c>
      <c r="N40" s="405" t="e">
        <f t="shared" si="183"/>
        <v>#DIV/0!</v>
      </c>
      <c r="O40" s="312" t="b">
        <v>0</v>
      </c>
      <c r="P40" s="313" t="b">
        <v>0</v>
      </c>
      <c r="Q40" s="314"/>
      <c r="R40" s="311"/>
      <c r="S40" s="238">
        <f t="shared" si="184"/>
        <v>0</v>
      </c>
      <c r="T40" s="239" t="e">
        <f t="shared" si="185"/>
        <v>#DIV/0!</v>
      </c>
      <c r="U40" s="482"/>
      <c r="V40" s="482">
        <f t="shared" si="186"/>
        <v>0</v>
      </c>
      <c r="W40" s="240"/>
      <c r="X40" s="315" t="b">
        <v>0</v>
      </c>
      <c r="Y40" s="311"/>
      <c r="Z40" s="242">
        <f t="shared" ref="Z40" si="255">S40</f>
        <v>0</v>
      </c>
      <c r="AA40" s="242">
        <f t="shared" ref="AA40" si="256">Y40+Z40</f>
        <v>0</v>
      </c>
      <c r="AB40" s="240"/>
      <c r="AC40" s="244">
        <f t="shared" ref="AC40" si="257">Y40</f>
        <v>0</v>
      </c>
      <c r="AD40" s="311"/>
      <c r="AE40" s="245">
        <f t="shared" si="189"/>
        <v>0</v>
      </c>
      <c r="AF40" s="246" t="e">
        <f t="shared" si="190"/>
        <v>#DIV/0!</v>
      </c>
      <c r="AG40" s="482"/>
      <c r="AH40" s="482">
        <f t="shared" si="191"/>
        <v>0</v>
      </c>
      <c r="AI40" s="240"/>
      <c r="AJ40" s="315" t="b">
        <v>0</v>
      </c>
      <c r="AK40" s="311"/>
      <c r="AL40" s="247">
        <f t="shared" si="192"/>
        <v>0</v>
      </c>
      <c r="AM40" s="247">
        <f t="shared" ref="AM40" si="258">AK40+AL40</f>
        <v>0</v>
      </c>
      <c r="AN40" s="240"/>
      <c r="AO40" s="248">
        <f t="shared" ref="AO40" si="259">AK40</f>
        <v>0</v>
      </c>
      <c r="AP40" s="311"/>
      <c r="AQ40" s="249">
        <f t="shared" si="194"/>
        <v>0</v>
      </c>
      <c r="AR40" s="250" t="e">
        <f t="shared" si="195"/>
        <v>#DIV/0!</v>
      </c>
      <c r="AS40" s="482"/>
      <c r="AT40" s="482">
        <f t="shared" si="196"/>
        <v>0</v>
      </c>
      <c r="AU40" s="240"/>
      <c r="AV40" s="315" t="b">
        <v>0</v>
      </c>
      <c r="AW40" s="311"/>
      <c r="AX40" s="365">
        <f t="shared" si="197"/>
        <v>0</v>
      </c>
      <c r="AY40" s="365">
        <f t="shared" si="198"/>
        <v>0</v>
      </c>
      <c r="AZ40" s="240"/>
      <c r="BA40" s="374">
        <f t="shared" si="199"/>
        <v>0</v>
      </c>
      <c r="BB40" s="311"/>
      <c r="BC40" s="375">
        <f t="shared" si="200"/>
        <v>0</v>
      </c>
      <c r="BD40" s="376" t="e">
        <f t="shared" si="201"/>
        <v>#DIV/0!</v>
      </c>
      <c r="BE40" s="482"/>
      <c r="BF40" s="482">
        <f t="shared" si="202"/>
        <v>0</v>
      </c>
      <c r="BG40" s="240"/>
    </row>
    <row r="41" spans="1:59" s="324" customFormat="1" x14ac:dyDescent="0.25">
      <c r="B41" s="818" t="s">
        <v>84</v>
      </c>
      <c r="C41" s="819"/>
      <c r="D41" s="819"/>
      <c r="E41" s="820"/>
      <c r="F41" s="316">
        <f>SUBTOTAL(9,F32:F40)</f>
        <v>0</v>
      </c>
      <c r="G41" s="316"/>
      <c r="H41" s="316"/>
      <c r="I41" s="316"/>
      <c r="J41" s="316"/>
      <c r="K41" s="316">
        <f>SUBTOTAL(9,K32:K40)</f>
        <v>0</v>
      </c>
      <c r="L41" s="316">
        <f>SUBTOTAL(9,L32:L40)</f>
        <v>0</v>
      </c>
      <c r="M41" s="316">
        <f>SUBTOTAL(9,M32:M40)</f>
        <v>0</v>
      </c>
      <c r="N41" s="317" t="e">
        <f t="shared" si="183"/>
        <v>#DIV/0!</v>
      </c>
      <c r="O41" s="318"/>
      <c r="P41" s="319"/>
      <c r="Q41" s="320">
        <f>SUBTOTAL(9,Q32:Q40)</f>
        <v>0</v>
      </c>
      <c r="R41" s="316">
        <f>SUBTOTAL(9,R32:R40)</f>
        <v>0</v>
      </c>
      <c r="S41" s="316">
        <f>SUBTOTAL(9,S32:S40)</f>
        <v>0</v>
      </c>
      <c r="T41" s="317" t="e">
        <f t="shared" si="185"/>
        <v>#DIV/0!</v>
      </c>
      <c r="U41" s="486">
        <f>SUBTOTAL(9,U32:U40)</f>
        <v>0</v>
      </c>
      <c r="V41" s="486">
        <f>SUBTOTAL(9,V32:V40)</f>
        <v>0</v>
      </c>
      <c r="W41" s="321"/>
      <c r="X41" s="322"/>
      <c r="Y41" s="316">
        <f>SUBTOTAL(9,Y32:Y40)</f>
        <v>0</v>
      </c>
      <c r="Z41" s="316">
        <f>SUBTOTAL(9,Z32:Z40)</f>
        <v>0</v>
      </c>
      <c r="AA41" s="316">
        <f>SUBTOTAL(9,AA32:AA40)</f>
        <v>0</v>
      </c>
      <c r="AB41" s="321"/>
      <c r="AC41" s="323">
        <f>SUBTOTAL(9,AC32:AC40)</f>
        <v>0</v>
      </c>
      <c r="AD41" s="316">
        <f>SUBTOTAL(9,AD32:AD40)</f>
        <v>0</v>
      </c>
      <c r="AE41" s="316">
        <f>SUBTOTAL(9,AE32:AE40)</f>
        <v>0</v>
      </c>
      <c r="AF41" s="317" t="e">
        <f t="shared" si="190"/>
        <v>#DIV/0!</v>
      </c>
      <c r="AG41" s="486">
        <f>SUBTOTAL(9,AG32:AG40)</f>
        <v>0</v>
      </c>
      <c r="AH41" s="486">
        <f>SUBTOTAL(9,AH32:AH40)</f>
        <v>0</v>
      </c>
      <c r="AI41" s="321"/>
      <c r="AJ41" s="322"/>
      <c r="AK41" s="316">
        <f>SUBTOTAL(9,AK32:AK40)</f>
        <v>0</v>
      </c>
      <c r="AL41" s="316">
        <f>SUBTOTAL(9,AL32:AL40)</f>
        <v>0</v>
      </c>
      <c r="AM41" s="316">
        <f>SUBTOTAL(9,AM32:AM40)</f>
        <v>0</v>
      </c>
      <c r="AN41" s="321"/>
      <c r="AO41" s="323">
        <f>SUBTOTAL(9,AO32:AO40)</f>
        <v>0</v>
      </c>
      <c r="AP41" s="316">
        <f>SUBTOTAL(9,AP32:AP40)</f>
        <v>0</v>
      </c>
      <c r="AQ41" s="316">
        <f>SUBTOTAL(9,AQ32:AQ40)</f>
        <v>0</v>
      </c>
      <c r="AR41" s="317" t="e">
        <f t="shared" ref="AR41" si="260">AP41/AO41</f>
        <v>#DIV/0!</v>
      </c>
      <c r="AS41" s="486">
        <f>SUBTOTAL(9,AS32:AS40)</f>
        <v>0</v>
      </c>
      <c r="AT41" s="486">
        <f>SUBTOTAL(9,AT32:AT40)</f>
        <v>0</v>
      </c>
      <c r="AU41" s="321"/>
      <c r="AV41" s="322"/>
      <c r="AW41" s="316">
        <f>SUBTOTAL(9,AW32:AW40)</f>
        <v>0</v>
      </c>
      <c r="AX41" s="316">
        <f>SUBTOTAL(9,AX32:AX40)</f>
        <v>0</v>
      </c>
      <c r="AY41" s="316">
        <f>SUBTOTAL(9,AY32:AY40)</f>
        <v>0</v>
      </c>
      <c r="AZ41" s="321"/>
      <c r="BA41" s="323">
        <f>SUBTOTAL(9,BA32:BA40)</f>
        <v>0</v>
      </c>
      <c r="BB41" s="316">
        <f>SUBTOTAL(9,BB32:BB40)</f>
        <v>0</v>
      </c>
      <c r="BC41" s="316">
        <f>SUBTOTAL(9,BC32:BC40)</f>
        <v>0</v>
      </c>
      <c r="BD41" s="317" t="e">
        <f t="shared" ref="BD41" si="261">BB41/BA41</f>
        <v>#DIV/0!</v>
      </c>
      <c r="BE41" s="486">
        <f>SUBTOTAL(9,BE32:BE40)</f>
        <v>0</v>
      </c>
      <c r="BF41" s="486">
        <f>SUBTOTAL(9,BF32:BF40)</f>
        <v>0</v>
      </c>
      <c r="BG41" s="321"/>
    </row>
    <row r="42" spans="1:59" s="324" customFormat="1" x14ac:dyDescent="0.25">
      <c r="A42" s="309"/>
      <c r="B42" s="656" t="s">
        <v>282</v>
      </c>
      <c r="C42" s="325"/>
      <c r="D42" s="325"/>
      <c r="E42" s="325"/>
      <c r="F42" s="325"/>
      <c r="G42" s="325"/>
      <c r="H42" s="325"/>
      <c r="I42" s="325"/>
      <c r="J42" s="325"/>
      <c r="K42" s="325"/>
      <c r="L42" s="325"/>
      <c r="M42" s="325"/>
      <c r="N42" s="325"/>
      <c r="O42" s="326"/>
      <c r="P42" s="327"/>
      <c r="Q42" s="139" t="str">
        <f>$B42</f>
        <v>Component 3:</v>
      </c>
      <c r="R42" s="139"/>
      <c r="S42" s="139"/>
      <c r="T42" s="139"/>
      <c r="U42" s="487"/>
      <c r="V42" s="487"/>
      <c r="W42" s="338"/>
      <c r="X42" s="339" t="str">
        <f>$B42</f>
        <v>Component 3:</v>
      </c>
      <c r="Y42" s="340"/>
      <c r="Z42" s="340"/>
      <c r="AA42" s="340"/>
      <c r="AB42" s="341"/>
      <c r="AC42" s="342"/>
      <c r="AD42" s="340"/>
      <c r="AE42" s="340"/>
      <c r="AF42" s="343"/>
      <c r="AG42" s="487"/>
      <c r="AH42" s="487"/>
      <c r="AI42" s="341"/>
      <c r="AJ42" s="334" t="str">
        <f>$B42</f>
        <v>Component 3:</v>
      </c>
      <c r="AK42" s="335"/>
      <c r="AL42" s="335"/>
      <c r="AM42" s="335"/>
      <c r="AN42" s="336"/>
      <c r="AO42" s="334"/>
      <c r="AP42" s="335"/>
      <c r="AQ42" s="335"/>
      <c r="AR42" s="335"/>
      <c r="AS42" s="487"/>
      <c r="AT42" s="487"/>
      <c r="AU42" s="336"/>
      <c r="AV42" s="392" t="str">
        <f>$B42</f>
        <v>Component 3:</v>
      </c>
      <c r="AW42" s="393"/>
      <c r="AX42" s="393"/>
      <c r="AY42" s="393"/>
      <c r="AZ42" s="394"/>
      <c r="BA42" s="392"/>
      <c r="BB42" s="393"/>
      <c r="BC42" s="393"/>
      <c r="BD42" s="393"/>
      <c r="BE42" s="487"/>
      <c r="BF42" s="487"/>
      <c r="BG42" s="394"/>
    </row>
    <row r="43" spans="1:59" x14ac:dyDescent="0.25">
      <c r="B43" s="713" t="s">
        <v>301</v>
      </c>
      <c r="C43" s="310" t="s">
        <v>304</v>
      </c>
      <c r="D43" s="45"/>
      <c r="E43" s="45"/>
      <c r="F43" s="311"/>
      <c r="G43" s="311"/>
      <c r="H43" s="311"/>
      <c r="I43" s="311"/>
      <c r="J43" s="311"/>
      <c r="K43" s="404">
        <f t="shared" ref="K43:M51" si="262">Q43+AC43+AO43</f>
        <v>0</v>
      </c>
      <c r="L43" s="404">
        <f t="shared" si="262"/>
        <v>0</v>
      </c>
      <c r="M43" s="404">
        <f t="shared" si="262"/>
        <v>0</v>
      </c>
      <c r="N43" s="405" t="e">
        <f t="shared" ref="N43:N52" si="263">L43/K43</f>
        <v>#DIV/0!</v>
      </c>
      <c r="O43" s="312" t="b">
        <v>0</v>
      </c>
      <c r="P43" s="313" t="b">
        <v>0</v>
      </c>
      <c r="Q43" s="314"/>
      <c r="R43" s="311"/>
      <c r="S43" s="238">
        <f t="shared" ref="S43:S51" si="264">Q43-R43</f>
        <v>0</v>
      </c>
      <c r="T43" s="239" t="e">
        <f t="shared" ref="T43:T52" si="265">R43/Q43</f>
        <v>#DIV/0!</v>
      </c>
      <c r="U43" s="482"/>
      <c r="V43" s="482">
        <f t="shared" ref="V43:V51" si="266">S43-U43</f>
        <v>0</v>
      </c>
      <c r="W43" s="240"/>
      <c r="X43" s="315" t="b">
        <v>0</v>
      </c>
      <c r="Y43" s="311"/>
      <c r="Z43" s="242">
        <f t="shared" ref="Z43:Z51" si="267">S43</f>
        <v>0</v>
      </c>
      <c r="AA43" s="242">
        <f>Y43+Z43</f>
        <v>0</v>
      </c>
      <c r="AB43" s="240"/>
      <c r="AC43" s="244">
        <f t="shared" ref="AC43:AC51" si="268">Y43</f>
        <v>0</v>
      </c>
      <c r="AD43" s="311"/>
      <c r="AE43" s="245">
        <f t="shared" ref="AE43:AE51" si="269">AC43-AD43</f>
        <v>0</v>
      </c>
      <c r="AF43" s="246" t="e">
        <f t="shared" ref="AF43:AF52" si="270">AD43/AC43</f>
        <v>#DIV/0!</v>
      </c>
      <c r="AG43" s="482"/>
      <c r="AH43" s="482">
        <f t="shared" ref="AH43:AH51" si="271">AE43-AG43</f>
        <v>0</v>
      </c>
      <c r="AI43" s="240"/>
      <c r="AJ43" s="315" t="b">
        <v>0</v>
      </c>
      <c r="AK43" s="311"/>
      <c r="AL43" s="247">
        <f t="shared" ref="AL43:AL51" si="272">AE43+S43</f>
        <v>0</v>
      </c>
      <c r="AM43" s="247">
        <f>AK43+AL43</f>
        <v>0</v>
      </c>
      <c r="AN43" s="240"/>
      <c r="AO43" s="248">
        <f t="shared" ref="AO43:AO51" si="273">AK43</f>
        <v>0</v>
      </c>
      <c r="AP43" s="311"/>
      <c r="AQ43" s="249">
        <f t="shared" ref="AQ43:AQ51" si="274">AO43-AP43</f>
        <v>0</v>
      </c>
      <c r="AR43" s="250" t="e">
        <f t="shared" ref="AR43:AR51" si="275">AP43/AO43</f>
        <v>#DIV/0!</v>
      </c>
      <c r="AS43" s="482"/>
      <c r="AT43" s="482">
        <f t="shared" ref="AT43:AT51" si="276">AQ43-AS43</f>
        <v>0</v>
      </c>
      <c r="AU43" s="240"/>
      <c r="AV43" s="315" t="b">
        <v>0</v>
      </c>
      <c r="AW43" s="311"/>
      <c r="AX43" s="365">
        <f t="shared" ref="AX43:AX51" si="277">AQ43+AE43</f>
        <v>0</v>
      </c>
      <c r="AY43" s="365">
        <f t="shared" ref="AY43:AY51" si="278">AW43+AX43</f>
        <v>0</v>
      </c>
      <c r="AZ43" s="240"/>
      <c r="BA43" s="374">
        <f t="shared" ref="BA43:BA51" si="279">AW43</f>
        <v>0</v>
      </c>
      <c r="BB43" s="311"/>
      <c r="BC43" s="375">
        <f t="shared" ref="BC43:BC51" si="280">BA43-BB43</f>
        <v>0</v>
      </c>
      <c r="BD43" s="376" t="e">
        <f t="shared" ref="BD43:BD51" si="281">BB43/BA43</f>
        <v>#DIV/0!</v>
      </c>
      <c r="BE43" s="482"/>
      <c r="BF43" s="482">
        <f t="shared" ref="BF43:BF51" si="282">BC43-BE43</f>
        <v>0</v>
      </c>
      <c r="BG43" s="240"/>
    </row>
    <row r="44" spans="1:59" x14ac:dyDescent="0.25">
      <c r="B44" s="713"/>
      <c r="C44" s="310" t="s">
        <v>305</v>
      </c>
      <c r="D44" s="45"/>
      <c r="E44" s="45"/>
      <c r="F44" s="311"/>
      <c r="G44" s="311"/>
      <c r="H44" s="311"/>
      <c r="I44" s="311"/>
      <c r="J44" s="311"/>
      <c r="K44" s="404">
        <f t="shared" si="262"/>
        <v>0</v>
      </c>
      <c r="L44" s="404">
        <f t="shared" si="262"/>
        <v>0</v>
      </c>
      <c r="M44" s="404">
        <f t="shared" si="262"/>
        <v>0</v>
      </c>
      <c r="N44" s="405" t="e">
        <f t="shared" si="263"/>
        <v>#DIV/0!</v>
      </c>
      <c r="O44" s="312" t="b">
        <v>0</v>
      </c>
      <c r="P44" s="313" t="b">
        <v>0</v>
      </c>
      <c r="Q44" s="314"/>
      <c r="R44" s="311"/>
      <c r="S44" s="238">
        <f t="shared" si="264"/>
        <v>0</v>
      </c>
      <c r="T44" s="239" t="e">
        <f t="shared" si="265"/>
        <v>#DIV/0!</v>
      </c>
      <c r="U44" s="482"/>
      <c r="V44" s="482">
        <f t="shared" si="266"/>
        <v>0</v>
      </c>
      <c r="W44" s="240"/>
      <c r="X44" s="315" t="b">
        <v>0</v>
      </c>
      <c r="Y44" s="311"/>
      <c r="Z44" s="242">
        <f t="shared" si="267"/>
        <v>0</v>
      </c>
      <c r="AA44" s="242">
        <f t="shared" ref="AA44:AA46" si="283">Y44+Z44</f>
        <v>0</v>
      </c>
      <c r="AB44" s="240"/>
      <c r="AC44" s="244">
        <f t="shared" si="268"/>
        <v>0</v>
      </c>
      <c r="AD44" s="311"/>
      <c r="AE44" s="245">
        <f t="shared" si="269"/>
        <v>0</v>
      </c>
      <c r="AF44" s="246" t="e">
        <f t="shared" si="270"/>
        <v>#DIV/0!</v>
      </c>
      <c r="AG44" s="482"/>
      <c r="AH44" s="482">
        <f t="shared" si="271"/>
        <v>0</v>
      </c>
      <c r="AI44" s="240"/>
      <c r="AJ44" s="315" t="b">
        <v>0</v>
      </c>
      <c r="AK44" s="311"/>
      <c r="AL44" s="247">
        <f t="shared" si="272"/>
        <v>0</v>
      </c>
      <c r="AM44" s="247">
        <f t="shared" ref="AM44:AM46" si="284">AK44+AL44</f>
        <v>0</v>
      </c>
      <c r="AN44" s="240"/>
      <c r="AO44" s="248">
        <f t="shared" si="273"/>
        <v>0</v>
      </c>
      <c r="AP44" s="311"/>
      <c r="AQ44" s="249">
        <f t="shared" si="274"/>
        <v>0</v>
      </c>
      <c r="AR44" s="250" t="e">
        <f t="shared" si="275"/>
        <v>#DIV/0!</v>
      </c>
      <c r="AS44" s="482"/>
      <c r="AT44" s="482">
        <f t="shared" si="276"/>
        <v>0</v>
      </c>
      <c r="AU44" s="240"/>
      <c r="AV44" s="315" t="b">
        <v>0</v>
      </c>
      <c r="AW44" s="311"/>
      <c r="AX44" s="365">
        <f t="shared" si="277"/>
        <v>0</v>
      </c>
      <c r="AY44" s="365">
        <f t="shared" si="278"/>
        <v>0</v>
      </c>
      <c r="AZ44" s="240"/>
      <c r="BA44" s="374">
        <f t="shared" si="279"/>
        <v>0</v>
      </c>
      <c r="BB44" s="311"/>
      <c r="BC44" s="375">
        <f t="shared" si="280"/>
        <v>0</v>
      </c>
      <c r="BD44" s="376" t="e">
        <f t="shared" si="281"/>
        <v>#DIV/0!</v>
      </c>
      <c r="BE44" s="482"/>
      <c r="BF44" s="482">
        <f t="shared" si="282"/>
        <v>0</v>
      </c>
      <c r="BG44" s="240"/>
    </row>
    <row r="45" spans="1:59" x14ac:dyDescent="0.25">
      <c r="B45" s="713"/>
      <c r="C45" s="310" t="s">
        <v>306</v>
      </c>
      <c r="D45" s="45"/>
      <c r="E45" s="45"/>
      <c r="F45" s="311"/>
      <c r="G45" s="311"/>
      <c r="H45" s="311"/>
      <c r="I45" s="311"/>
      <c r="J45" s="311"/>
      <c r="K45" s="404">
        <f t="shared" si="262"/>
        <v>0</v>
      </c>
      <c r="L45" s="404">
        <f t="shared" si="262"/>
        <v>0</v>
      </c>
      <c r="M45" s="404">
        <f t="shared" si="262"/>
        <v>0</v>
      </c>
      <c r="N45" s="405" t="e">
        <f t="shared" si="263"/>
        <v>#DIV/0!</v>
      </c>
      <c r="O45" s="312" t="b">
        <v>0</v>
      </c>
      <c r="P45" s="313" t="b">
        <v>0</v>
      </c>
      <c r="Q45" s="314"/>
      <c r="R45" s="311"/>
      <c r="S45" s="238">
        <f t="shared" si="264"/>
        <v>0</v>
      </c>
      <c r="T45" s="239" t="e">
        <f t="shared" si="265"/>
        <v>#DIV/0!</v>
      </c>
      <c r="U45" s="482"/>
      <c r="V45" s="482">
        <f t="shared" si="266"/>
        <v>0</v>
      </c>
      <c r="W45" s="240"/>
      <c r="X45" s="315" t="b">
        <v>0</v>
      </c>
      <c r="Y45" s="311"/>
      <c r="Z45" s="242">
        <f t="shared" si="267"/>
        <v>0</v>
      </c>
      <c r="AA45" s="242">
        <f t="shared" si="283"/>
        <v>0</v>
      </c>
      <c r="AB45" s="240"/>
      <c r="AC45" s="244">
        <f t="shared" si="268"/>
        <v>0</v>
      </c>
      <c r="AD45" s="311"/>
      <c r="AE45" s="245">
        <f t="shared" si="269"/>
        <v>0</v>
      </c>
      <c r="AF45" s="246" t="e">
        <f t="shared" si="270"/>
        <v>#DIV/0!</v>
      </c>
      <c r="AG45" s="482"/>
      <c r="AH45" s="482">
        <f t="shared" si="271"/>
        <v>0</v>
      </c>
      <c r="AI45" s="240"/>
      <c r="AJ45" s="315" t="b">
        <v>0</v>
      </c>
      <c r="AK45" s="311"/>
      <c r="AL45" s="247">
        <f t="shared" si="272"/>
        <v>0</v>
      </c>
      <c r="AM45" s="247">
        <f t="shared" si="284"/>
        <v>0</v>
      </c>
      <c r="AN45" s="240"/>
      <c r="AO45" s="248">
        <f t="shared" si="273"/>
        <v>0</v>
      </c>
      <c r="AP45" s="311"/>
      <c r="AQ45" s="249">
        <f t="shared" si="274"/>
        <v>0</v>
      </c>
      <c r="AR45" s="250" t="e">
        <f t="shared" si="275"/>
        <v>#DIV/0!</v>
      </c>
      <c r="AS45" s="482"/>
      <c r="AT45" s="482">
        <f t="shared" si="276"/>
        <v>0</v>
      </c>
      <c r="AU45" s="240"/>
      <c r="AV45" s="315" t="b">
        <v>0</v>
      </c>
      <c r="AW45" s="311"/>
      <c r="AX45" s="365">
        <f t="shared" si="277"/>
        <v>0</v>
      </c>
      <c r="AY45" s="365">
        <f t="shared" si="278"/>
        <v>0</v>
      </c>
      <c r="AZ45" s="240"/>
      <c r="BA45" s="374">
        <f t="shared" si="279"/>
        <v>0</v>
      </c>
      <c r="BB45" s="311"/>
      <c r="BC45" s="375">
        <f t="shared" si="280"/>
        <v>0</v>
      </c>
      <c r="BD45" s="376" t="e">
        <f t="shared" si="281"/>
        <v>#DIV/0!</v>
      </c>
      <c r="BE45" s="482"/>
      <c r="BF45" s="482">
        <f t="shared" si="282"/>
        <v>0</v>
      </c>
      <c r="BG45" s="240"/>
    </row>
    <row r="46" spans="1:59" x14ac:dyDescent="0.25">
      <c r="B46" s="710" t="s">
        <v>302</v>
      </c>
      <c r="C46" s="310" t="s">
        <v>307</v>
      </c>
      <c r="D46" s="45"/>
      <c r="E46" s="45"/>
      <c r="F46" s="311"/>
      <c r="G46" s="311"/>
      <c r="H46" s="311"/>
      <c r="I46" s="311"/>
      <c r="J46" s="311"/>
      <c r="K46" s="404">
        <f t="shared" ref="K46" si="285">Q46+AC46+AO46</f>
        <v>0</v>
      </c>
      <c r="L46" s="404">
        <f t="shared" ref="L46" si="286">R46+AD46+AP46</f>
        <v>0</v>
      </c>
      <c r="M46" s="404">
        <f t="shared" ref="M46" si="287">S46+AE46+AQ46</f>
        <v>0</v>
      </c>
      <c r="N46" s="405" t="e">
        <f t="shared" ref="N46" si="288">L46/K46</f>
        <v>#DIV/0!</v>
      </c>
      <c r="O46" s="312" t="b">
        <v>0</v>
      </c>
      <c r="P46" s="313" t="b">
        <v>0</v>
      </c>
      <c r="Q46" s="314"/>
      <c r="R46" s="311"/>
      <c r="S46" s="238">
        <f t="shared" ref="S46" si="289">Q46-R46</f>
        <v>0</v>
      </c>
      <c r="T46" s="239" t="e">
        <f t="shared" ref="T46" si="290">R46/Q46</f>
        <v>#DIV/0!</v>
      </c>
      <c r="U46" s="482"/>
      <c r="V46" s="482">
        <f t="shared" ref="V46" si="291">S46-U46</f>
        <v>0</v>
      </c>
      <c r="W46" s="240"/>
      <c r="X46" s="315" t="b">
        <v>0</v>
      </c>
      <c r="Y46" s="311"/>
      <c r="Z46" s="242">
        <f t="shared" ref="Z46" si="292">S46</f>
        <v>0</v>
      </c>
      <c r="AA46" s="242">
        <f t="shared" si="283"/>
        <v>0</v>
      </c>
      <c r="AB46" s="240"/>
      <c r="AC46" s="244">
        <f t="shared" ref="AC46" si="293">Y46</f>
        <v>0</v>
      </c>
      <c r="AD46" s="311"/>
      <c r="AE46" s="245">
        <f t="shared" ref="AE46" si="294">AC46-AD46</f>
        <v>0</v>
      </c>
      <c r="AF46" s="246" t="e">
        <f t="shared" ref="AF46" si="295">AD46/AC46</f>
        <v>#DIV/0!</v>
      </c>
      <c r="AG46" s="482"/>
      <c r="AH46" s="482">
        <f t="shared" ref="AH46" si="296">AE46-AG46</f>
        <v>0</v>
      </c>
      <c r="AI46" s="240"/>
      <c r="AJ46" s="315" t="b">
        <v>0</v>
      </c>
      <c r="AK46" s="311"/>
      <c r="AL46" s="247">
        <f t="shared" si="272"/>
        <v>0</v>
      </c>
      <c r="AM46" s="247">
        <f t="shared" si="284"/>
        <v>0</v>
      </c>
      <c r="AN46" s="240"/>
      <c r="AO46" s="248">
        <f t="shared" ref="AO46" si="297">AK46</f>
        <v>0</v>
      </c>
      <c r="AP46" s="311"/>
      <c r="AQ46" s="249">
        <f t="shared" ref="AQ46" si="298">AO46-AP46</f>
        <v>0</v>
      </c>
      <c r="AR46" s="250" t="e">
        <f t="shared" ref="AR46" si="299">AP46/AO46</f>
        <v>#DIV/0!</v>
      </c>
      <c r="AS46" s="482"/>
      <c r="AT46" s="482">
        <f t="shared" ref="AT46" si="300">AQ46-AS46</f>
        <v>0</v>
      </c>
      <c r="AU46" s="240"/>
      <c r="AV46" s="315" t="b">
        <v>0</v>
      </c>
      <c r="AW46" s="311"/>
      <c r="AX46" s="365">
        <f t="shared" ref="AX46" si="301">AQ46+AE46</f>
        <v>0</v>
      </c>
      <c r="AY46" s="365">
        <f t="shared" ref="AY46" si="302">AW46+AX46</f>
        <v>0</v>
      </c>
      <c r="AZ46" s="240"/>
      <c r="BA46" s="374">
        <f t="shared" ref="BA46" si="303">AW46</f>
        <v>0</v>
      </c>
      <c r="BB46" s="311"/>
      <c r="BC46" s="375">
        <f t="shared" ref="BC46" si="304">BA46-BB46</f>
        <v>0</v>
      </c>
      <c r="BD46" s="376" t="e">
        <f t="shared" ref="BD46" si="305">BB46/BA46</f>
        <v>#DIV/0!</v>
      </c>
      <c r="BE46" s="482"/>
      <c r="BF46" s="482">
        <f t="shared" ref="BF46" si="306">BC46-BE46</f>
        <v>0</v>
      </c>
      <c r="BG46" s="240"/>
    </row>
    <row r="47" spans="1:59" x14ac:dyDescent="0.25">
      <c r="B47" s="711"/>
      <c r="C47" s="310" t="s">
        <v>308</v>
      </c>
      <c r="D47" s="45"/>
      <c r="E47" s="45"/>
      <c r="F47" s="311"/>
      <c r="G47" s="311"/>
      <c r="H47" s="311"/>
      <c r="I47" s="311"/>
      <c r="J47" s="311"/>
      <c r="K47" s="404">
        <f t="shared" ref="K47:K48" si="307">Q47+AC47+AO47</f>
        <v>0</v>
      </c>
      <c r="L47" s="404">
        <f t="shared" ref="L47:L48" si="308">R47+AD47+AP47</f>
        <v>0</v>
      </c>
      <c r="M47" s="404">
        <f t="shared" ref="M47:M48" si="309">S47+AE47+AQ47</f>
        <v>0</v>
      </c>
      <c r="N47" s="405" t="e">
        <f t="shared" ref="N47:N48" si="310">L47/K47</f>
        <v>#DIV/0!</v>
      </c>
      <c r="O47" s="312" t="b">
        <v>0</v>
      </c>
      <c r="P47" s="313" t="b">
        <v>0</v>
      </c>
      <c r="Q47" s="314"/>
      <c r="R47" s="311"/>
      <c r="S47" s="238">
        <f t="shared" ref="S47:S48" si="311">Q47-R47</f>
        <v>0</v>
      </c>
      <c r="T47" s="239" t="e">
        <f t="shared" ref="T47:T48" si="312">R47/Q47</f>
        <v>#DIV/0!</v>
      </c>
      <c r="U47" s="482"/>
      <c r="V47" s="482">
        <f t="shared" ref="V47:V48" si="313">S47-U47</f>
        <v>0</v>
      </c>
      <c r="W47" s="240"/>
      <c r="X47" s="315" t="b">
        <v>0</v>
      </c>
      <c r="Y47" s="311"/>
      <c r="Z47" s="242">
        <f t="shared" ref="Z47:Z48" si="314">S47</f>
        <v>0</v>
      </c>
      <c r="AA47" s="242">
        <f t="shared" ref="AA47:AA48" si="315">Y47+Z47</f>
        <v>0</v>
      </c>
      <c r="AB47" s="240"/>
      <c r="AC47" s="244">
        <f t="shared" ref="AC47:AC48" si="316">Y47</f>
        <v>0</v>
      </c>
      <c r="AD47" s="311"/>
      <c r="AE47" s="245">
        <f t="shared" ref="AE47:AE48" si="317">AC47-AD47</f>
        <v>0</v>
      </c>
      <c r="AF47" s="246" t="e">
        <f t="shared" ref="AF47:AF48" si="318">AD47/AC47</f>
        <v>#DIV/0!</v>
      </c>
      <c r="AG47" s="482"/>
      <c r="AH47" s="482">
        <f t="shared" ref="AH47:AH48" si="319">AE47-AG47</f>
        <v>0</v>
      </c>
      <c r="AI47" s="240"/>
      <c r="AJ47" s="315" t="b">
        <v>0</v>
      </c>
      <c r="AK47" s="311"/>
      <c r="AL47" s="247">
        <f t="shared" si="272"/>
        <v>0</v>
      </c>
      <c r="AM47" s="247">
        <f t="shared" ref="AM47:AM48" si="320">AK47+AL47</f>
        <v>0</v>
      </c>
      <c r="AN47" s="240"/>
      <c r="AO47" s="248">
        <f t="shared" ref="AO47:AO48" si="321">AK47</f>
        <v>0</v>
      </c>
      <c r="AP47" s="311"/>
      <c r="AQ47" s="249">
        <f t="shared" ref="AQ47:AQ48" si="322">AO47-AP47</f>
        <v>0</v>
      </c>
      <c r="AR47" s="250" t="e">
        <f t="shared" ref="AR47:AR48" si="323">AP47/AO47</f>
        <v>#DIV/0!</v>
      </c>
      <c r="AS47" s="482"/>
      <c r="AT47" s="482">
        <f t="shared" ref="AT47:AT48" si="324">AQ47-AS47</f>
        <v>0</v>
      </c>
      <c r="AU47" s="240"/>
      <c r="AV47" s="315" t="b">
        <v>0</v>
      </c>
      <c r="AW47" s="311"/>
      <c r="AX47" s="365">
        <f t="shared" ref="AX47:AX48" si="325">AQ47+AE47</f>
        <v>0</v>
      </c>
      <c r="AY47" s="365">
        <f t="shared" ref="AY47:AY48" si="326">AW47+AX47</f>
        <v>0</v>
      </c>
      <c r="AZ47" s="240"/>
      <c r="BA47" s="374">
        <f t="shared" ref="BA47:BA48" si="327">AW47</f>
        <v>0</v>
      </c>
      <c r="BB47" s="311"/>
      <c r="BC47" s="375">
        <f t="shared" ref="BC47:BC48" si="328">BA47-BB47</f>
        <v>0</v>
      </c>
      <c r="BD47" s="376" t="e">
        <f t="shared" ref="BD47:BD48" si="329">BB47/BA47</f>
        <v>#DIV/0!</v>
      </c>
      <c r="BE47" s="482"/>
      <c r="BF47" s="482">
        <f t="shared" ref="BF47:BF48" si="330">BC47-BE47</f>
        <v>0</v>
      </c>
      <c r="BG47" s="240"/>
    </row>
    <row r="48" spans="1:59" x14ac:dyDescent="0.25">
      <c r="B48" s="712"/>
      <c r="C48" s="310" t="s">
        <v>309</v>
      </c>
      <c r="D48" s="45"/>
      <c r="E48" s="45"/>
      <c r="F48" s="311"/>
      <c r="G48" s="311"/>
      <c r="H48" s="311"/>
      <c r="I48" s="311"/>
      <c r="J48" s="311"/>
      <c r="K48" s="404">
        <f t="shared" si="307"/>
        <v>0</v>
      </c>
      <c r="L48" s="404">
        <f t="shared" si="308"/>
        <v>0</v>
      </c>
      <c r="M48" s="404">
        <f t="shared" si="309"/>
        <v>0</v>
      </c>
      <c r="N48" s="405" t="e">
        <f t="shared" si="310"/>
        <v>#DIV/0!</v>
      </c>
      <c r="O48" s="312" t="b">
        <v>0</v>
      </c>
      <c r="P48" s="313" t="b">
        <v>0</v>
      </c>
      <c r="Q48" s="314"/>
      <c r="R48" s="311"/>
      <c r="S48" s="238">
        <f t="shared" si="311"/>
        <v>0</v>
      </c>
      <c r="T48" s="239" t="e">
        <f t="shared" si="312"/>
        <v>#DIV/0!</v>
      </c>
      <c r="U48" s="482"/>
      <c r="V48" s="482">
        <f t="shared" si="313"/>
        <v>0</v>
      </c>
      <c r="W48" s="240"/>
      <c r="X48" s="315" t="b">
        <v>0</v>
      </c>
      <c r="Y48" s="311"/>
      <c r="Z48" s="242">
        <f t="shared" si="314"/>
        <v>0</v>
      </c>
      <c r="AA48" s="242">
        <f t="shared" si="315"/>
        <v>0</v>
      </c>
      <c r="AB48" s="240"/>
      <c r="AC48" s="244">
        <f t="shared" si="316"/>
        <v>0</v>
      </c>
      <c r="AD48" s="311"/>
      <c r="AE48" s="245">
        <f t="shared" si="317"/>
        <v>0</v>
      </c>
      <c r="AF48" s="246" t="e">
        <f t="shared" si="318"/>
        <v>#DIV/0!</v>
      </c>
      <c r="AG48" s="482"/>
      <c r="AH48" s="482">
        <f t="shared" si="319"/>
        <v>0</v>
      </c>
      <c r="AI48" s="240"/>
      <c r="AJ48" s="315" t="b">
        <v>0</v>
      </c>
      <c r="AK48" s="311"/>
      <c r="AL48" s="247">
        <f t="shared" si="272"/>
        <v>0</v>
      </c>
      <c r="AM48" s="247">
        <f t="shared" si="320"/>
        <v>0</v>
      </c>
      <c r="AN48" s="240"/>
      <c r="AO48" s="248">
        <f t="shared" si="321"/>
        <v>0</v>
      </c>
      <c r="AP48" s="311"/>
      <c r="AQ48" s="249">
        <f t="shared" si="322"/>
        <v>0</v>
      </c>
      <c r="AR48" s="250" t="e">
        <f t="shared" si="323"/>
        <v>#DIV/0!</v>
      </c>
      <c r="AS48" s="482"/>
      <c r="AT48" s="482">
        <f t="shared" si="324"/>
        <v>0</v>
      </c>
      <c r="AU48" s="240"/>
      <c r="AV48" s="315" t="b">
        <v>0</v>
      </c>
      <c r="AW48" s="311"/>
      <c r="AX48" s="365">
        <f t="shared" si="325"/>
        <v>0</v>
      </c>
      <c r="AY48" s="365">
        <f t="shared" si="326"/>
        <v>0</v>
      </c>
      <c r="AZ48" s="240"/>
      <c r="BA48" s="374">
        <f t="shared" si="327"/>
        <v>0</v>
      </c>
      <c r="BB48" s="311"/>
      <c r="BC48" s="375">
        <f t="shared" si="328"/>
        <v>0</v>
      </c>
      <c r="BD48" s="376" t="e">
        <f t="shared" si="329"/>
        <v>#DIV/0!</v>
      </c>
      <c r="BE48" s="482"/>
      <c r="BF48" s="482">
        <f t="shared" si="330"/>
        <v>0</v>
      </c>
      <c r="BG48" s="240"/>
    </row>
    <row r="49" spans="1:59" x14ac:dyDescent="0.25">
      <c r="B49" s="713" t="s">
        <v>303</v>
      </c>
      <c r="C49" s="310" t="s">
        <v>310</v>
      </c>
      <c r="D49" s="45"/>
      <c r="E49" s="45"/>
      <c r="F49" s="311"/>
      <c r="G49" s="311"/>
      <c r="H49" s="311"/>
      <c r="I49" s="311"/>
      <c r="J49" s="311"/>
      <c r="K49" s="404">
        <f t="shared" si="262"/>
        <v>0</v>
      </c>
      <c r="L49" s="404">
        <f t="shared" si="262"/>
        <v>0</v>
      </c>
      <c r="M49" s="404">
        <f t="shared" si="262"/>
        <v>0</v>
      </c>
      <c r="N49" s="405" t="e">
        <f t="shared" si="263"/>
        <v>#DIV/0!</v>
      </c>
      <c r="O49" s="312" t="b">
        <v>0</v>
      </c>
      <c r="P49" s="313" t="b">
        <v>0</v>
      </c>
      <c r="Q49" s="314"/>
      <c r="R49" s="311"/>
      <c r="S49" s="238">
        <f t="shared" si="264"/>
        <v>0</v>
      </c>
      <c r="T49" s="239" t="e">
        <f t="shared" si="265"/>
        <v>#DIV/0!</v>
      </c>
      <c r="U49" s="482"/>
      <c r="V49" s="482">
        <f t="shared" si="266"/>
        <v>0</v>
      </c>
      <c r="W49" s="240"/>
      <c r="X49" s="315" t="b">
        <v>0</v>
      </c>
      <c r="Y49" s="311"/>
      <c r="Z49" s="242">
        <f t="shared" si="267"/>
        <v>0</v>
      </c>
      <c r="AA49" s="242">
        <f t="shared" ref="AA49:AA51" si="331">Y49+Z49</f>
        <v>0</v>
      </c>
      <c r="AB49" s="240"/>
      <c r="AC49" s="244">
        <f t="shared" si="268"/>
        <v>0</v>
      </c>
      <c r="AD49" s="311"/>
      <c r="AE49" s="245">
        <f t="shared" si="269"/>
        <v>0</v>
      </c>
      <c r="AF49" s="246" t="e">
        <f t="shared" si="270"/>
        <v>#DIV/0!</v>
      </c>
      <c r="AG49" s="482"/>
      <c r="AH49" s="482">
        <f t="shared" si="271"/>
        <v>0</v>
      </c>
      <c r="AI49" s="240"/>
      <c r="AJ49" s="315" t="b">
        <v>0</v>
      </c>
      <c r="AK49" s="311"/>
      <c r="AL49" s="247">
        <f t="shared" si="272"/>
        <v>0</v>
      </c>
      <c r="AM49" s="247">
        <f t="shared" ref="AM49:AM51" si="332">AK49+AL49</f>
        <v>0</v>
      </c>
      <c r="AN49" s="240"/>
      <c r="AO49" s="248">
        <f t="shared" si="273"/>
        <v>0</v>
      </c>
      <c r="AP49" s="311"/>
      <c r="AQ49" s="249">
        <f t="shared" si="274"/>
        <v>0</v>
      </c>
      <c r="AR49" s="250" t="e">
        <f t="shared" si="275"/>
        <v>#DIV/0!</v>
      </c>
      <c r="AS49" s="482"/>
      <c r="AT49" s="482">
        <f t="shared" si="276"/>
        <v>0</v>
      </c>
      <c r="AU49" s="240"/>
      <c r="AV49" s="315" t="b">
        <v>0</v>
      </c>
      <c r="AW49" s="311"/>
      <c r="AX49" s="365">
        <f t="shared" si="277"/>
        <v>0</v>
      </c>
      <c r="AY49" s="365">
        <f t="shared" si="278"/>
        <v>0</v>
      </c>
      <c r="AZ49" s="240"/>
      <c r="BA49" s="374">
        <f t="shared" si="279"/>
        <v>0</v>
      </c>
      <c r="BB49" s="311"/>
      <c r="BC49" s="375">
        <f t="shared" si="280"/>
        <v>0</v>
      </c>
      <c r="BD49" s="376" t="e">
        <f t="shared" si="281"/>
        <v>#DIV/0!</v>
      </c>
      <c r="BE49" s="482"/>
      <c r="BF49" s="482">
        <f t="shared" si="282"/>
        <v>0</v>
      </c>
      <c r="BG49" s="240"/>
    </row>
    <row r="50" spans="1:59" x14ac:dyDescent="0.25">
      <c r="B50" s="713"/>
      <c r="C50" s="310" t="s">
        <v>311</v>
      </c>
      <c r="D50" s="45"/>
      <c r="E50" s="45"/>
      <c r="F50" s="311"/>
      <c r="G50" s="311"/>
      <c r="H50" s="311"/>
      <c r="I50" s="311"/>
      <c r="J50" s="311"/>
      <c r="K50" s="404">
        <f t="shared" si="262"/>
        <v>0</v>
      </c>
      <c r="L50" s="404">
        <f t="shared" si="262"/>
        <v>0</v>
      </c>
      <c r="M50" s="404">
        <f t="shared" si="262"/>
        <v>0</v>
      </c>
      <c r="N50" s="405" t="e">
        <f t="shared" si="263"/>
        <v>#DIV/0!</v>
      </c>
      <c r="O50" s="312" t="b">
        <v>0</v>
      </c>
      <c r="P50" s="313" t="b">
        <v>0</v>
      </c>
      <c r="Q50" s="314"/>
      <c r="R50" s="311"/>
      <c r="S50" s="238">
        <f t="shared" si="264"/>
        <v>0</v>
      </c>
      <c r="T50" s="239" t="e">
        <f t="shared" si="265"/>
        <v>#DIV/0!</v>
      </c>
      <c r="U50" s="482"/>
      <c r="V50" s="482">
        <f t="shared" si="266"/>
        <v>0</v>
      </c>
      <c r="W50" s="240"/>
      <c r="X50" s="315" t="b">
        <v>0</v>
      </c>
      <c r="Y50" s="311"/>
      <c r="Z50" s="242">
        <f t="shared" si="267"/>
        <v>0</v>
      </c>
      <c r="AA50" s="242">
        <f t="shared" si="331"/>
        <v>0</v>
      </c>
      <c r="AB50" s="240"/>
      <c r="AC50" s="244">
        <f t="shared" si="268"/>
        <v>0</v>
      </c>
      <c r="AD50" s="311"/>
      <c r="AE50" s="245">
        <f t="shared" si="269"/>
        <v>0</v>
      </c>
      <c r="AF50" s="246" t="e">
        <f t="shared" si="270"/>
        <v>#DIV/0!</v>
      </c>
      <c r="AG50" s="482"/>
      <c r="AH50" s="482">
        <f t="shared" si="271"/>
        <v>0</v>
      </c>
      <c r="AI50" s="240"/>
      <c r="AJ50" s="315" t="b">
        <v>0</v>
      </c>
      <c r="AK50" s="311"/>
      <c r="AL50" s="247">
        <f t="shared" si="272"/>
        <v>0</v>
      </c>
      <c r="AM50" s="247">
        <f t="shared" si="332"/>
        <v>0</v>
      </c>
      <c r="AN50" s="240"/>
      <c r="AO50" s="248">
        <f t="shared" si="273"/>
        <v>0</v>
      </c>
      <c r="AP50" s="311"/>
      <c r="AQ50" s="249">
        <f t="shared" si="274"/>
        <v>0</v>
      </c>
      <c r="AR50" s="250" t="e">
        <f t="shared" si="275"/>
        <v>#DIV/0!</v>
      </c>
      <c r="AS50" s="482"/>
      <c r="AT50" s="482">
        <f t="shared" si="276"/>
        <v>0</v>
      </c>
      <c r="AU50" s="240"/>
      <c r="AV50" s="315" t="b">
        <v>0</v>
      </c>
      <c r="AW50" s="311"/>
      <c r="AX50" s="365">
        <f t="shared" si="277"/>
        <v>0</v>
      </c>
      <c r="AY50" s="365">
        <f t="shared" si="278"/>
        <v>0</v>
      </c>
      <c r="AZ50" s="240"/>
      <c r="BA50" s="374">
        <f t="shared" si="279"/>
        <v>0</v>
      </c>
      <c r="BB50" s="311"/>
      <c r="BC50" s="375">
        <f t="shared" si="280"/>
        <v>0</v>
      </c>
      <c r="BD50" s="376" t="e">
        <f t="shared" si="281"/>
        <v>#DIV/0!</v>
      </c>
      <c r="BE50" s="482"/>
      <c r="BF50" s="482">
        <f t="shared" si="282"/>
        <v>0</v>
      </c>
      <c r="BG50" s="240"/>
    </row>
    <row r="51" spans="1:59" x14ac:dyDescent="0.25">
      <c r="B51" s="713"/>
      <c r="C51" s="310" t="s">
        <v>312</v>
      </c>
      <c r="D51" s="45"/>
      <c r="E51" s="45"/>
      <c r="F51" s="311"/>
      <c r="G51" s="311"/>
      <c r="H51" s="311"/>
      <c r="I51" s="311"/>
      <c r="J51" s="311"/>
      <c r="K51" s="404">
        <f t="shared" si="262"/>
        <v>0</v>
      </c>
      <c r="L51" s="404">
        <f t="shared" si="262"/>
        <v>0</v>
      </c>
      <c r="M51" s="404">
        <f t="shared" si="262"/>
        <v>0</v>
      </c>
      <c r="N51" s="405" t="e">
        <f t="shared" si="263"/>
        <v>#DIV/0!</v>
      </c>
      <c r="O51" s="312" t="b">
        <v>0</v>
      </c>
      <c r="P51" s="313" t="b">
        <v>0</v>
      </c>
      <c r="Q51" s="314"/>
      <c r="R51" s="311"/>
      <c r="S51" s="238">
        <f t="shared" si="264"/>
        <v>0</v>
      </c>
      <c r="T51" s="239" t="e">
        <f t="shared" si="265"/>
        <v>#DIV/0!</v>
      </c>
      <c r="U51" s="482"/>
      <c r="V51" s="482">
        <f t="shared" si="266"/>
        <v>0</v>
      </c>
      <c r="W51" s="240"/>
      <c r="X51" s="315" t="b">
        <v>0</v>
      </c>
      <c r="Y51" s="311"/>
      <c r="Z51" s="242">
        <f t="shared" si="267"/>
        <v>0</v>
      </c>
      <c r="AA51" s="242">
        <f t="shared" si="331"/>
        <v>0</v>
      </c>
      <c r="AB51" s="240"/>
      <c r="AC51" s="244">
        <f t="shared" si="268"/>
        <v>0</v>
      </c>
      <c r="AD51" s="311"/>
      <c r="AE51" s="245">
        <f t="shared" si="269"/>
        <v>0</v>
      </c>
      <c r="AF51" s="246" t="e">
        <f t="shared" si="270"/>
        <v>#DIV/0!</v>
      </c>
      <c r="AG51" s="482"/>
      <c r="AH51" s="482">
        <f t="shared" si="271"/>
        <v>0</v>
      </c>
      <c r="AI51" s="240"/>
      <c r="AJ51" s="315" t="b">
        <v>0</v>
      </c>
      <c r="AK51" s="311"/>
      <c r="AL51" s="247">
        <f t="shared" si="272"/>
        <v>0</v>
      </c>
      <c r="AM51" s="247">
        <f t="shared" si="332"/>
        <v>0</v>
      </c>
      <c r="AN51" s="240"/>
      <c r="AO51" s="248">
        <f t="shared" si="273"/>
        <v>0</v>
      </c>
      <c r="AP51" s="311"/>
      <c r="AQ51" s="249">
        <f t="shared" si="274"/>
        <v>0</v>
      </c>
      <c r="AR51" s="250" t="e">
        <f t="shared" si="275"/>
        <v>#DIV/0!</v>
      </c>
      <c r="AS51" s="482"/>
      <c r="AT51" s="482">
        <f t="shared" si="276"/>
        <v>0</v>
      </c>
      <c r="AU51" s="240"/>
      <c r="AV51" s="315" t="b">
        <v>0</v>
      </c>
      <c r="AW51" s="311"/>
      <c r="AX51" s="365">
        <f t="shared" si="277"/>
        <v>0</v>
      </c>
      <c r="AY51" s="365">
        <f t="shared" si="278"/>
        <v>0</v>
      </c>
      <c r="AZ51" s="240"/>
      <c r="BA51" s="374">
        <f t="shared" si="279"/>
        <v>0</v>
      </c>
      <c r="BB51" s="311"/>
      <c r="BC51" s="375">
        <f t="shared" si="280"/>
        <v>0</v>
      </c>
      <c r="BD51" s="376" t="e">
        <f t="shared" si="281"/>
        <v>#DIV/0!</v>
      </c>
      <c r="BE51" s="482"/>
      <c r="BF51" s="482">
        <f t="shared" si="282"/>
        <v>0</v>
      </c>
      <c r="BG51" s="240"/>
    </row>
    <row r="52" spans="1:59" s="324" customFormat="1" x14ac:dyDescent="0.25">
      <c r="B52" s="818" t="s">
        <v>85</v>
      </c>
      <c r="C52" s="819"/>
      <c r="D52" s="819"/>
      <c r="E52" s="820"/>
      <c r="F52" s="316">
        <f>SUBTOTAL(9,F43:F51)</f>
        <v>0</v>
      </c>
      <c r="G52" s="316"/>
      <c r="H52" s="316"/>
      <c r="I52" s="316"/>
      <c r="J52" s="316"/>
      <c r="K52" s="316">
        <f>SUBTOTAL(9,K43:K51)</f>
        <v>0</v>
      </c>
      <c r="L52" s="316">
        <f>SUBTOTAL(9,L43:L51)</f>
        <v>0</v>
      </c>
      <c r="M52" s="316">
        <f>SUBTOTAL(9,M43:M51)</f>
        <v>0</v>
      </c>
      <c r="N52" s="317" t="e">
        <f t="shared" si="263"/>
        <v>#DIV/0!</v>
      </c>
      <c r="O52" s="318"/>
      <c r="P52" s="319"/>
      <c r="Q52" s="320">
        <f>SUBTOTAL(9,Q43:Q51)</f>
        <v>0</v>
      </c>
      <c r="R52" s="316">
        <f>SUBTOTAL(9,R43:R51)</f>
        <v>0</v>
      </c>
      <c r="S52" s="316">
        <f>SUBTOTAL(9,S43:S51)</f>
        <v>0</v>
      </c>
      <c r="T52" s="317" t="e">
        <f t="shared" si="265"/>
        <v>#DIV/0!</v>
      </c>
      <c r="U52" s="486">
        <f>SUBTOTAL(9,U43:U51)</f>
        <v>0</v>
      </c>
      <c r="V52" s="486">
        <f>SUBTOTAL(9,V43:V51)</f>
        <v>0</v>
      </c>
      <c r="W52" s="321"/>
      <c r="X52" s="322"/>
      <c r="Y52" s="316">
        <f>SUBTOTAL(9,Y43:Y51)</f>
        <v>0</v>
      </c>
      <c r="Z52" s="316">
        <f>SUBTOTAL(9,Z43:Z51)</f>
        <v>0</v>
      </c>
      <c r="AA52" s="316">
        <f>SUBTOTAL(9,AA43:AA51)</f>
        <v>0</v>
      </c>
      <c r="AB52" s="321"/>
      <c r="AC52" s="323">
        <f>SUBTOTAL(9,AC43:AC51)</f>
        <v>0</v>
      </c>
      <c r="AD52" s="316">
        <f>SUBTOTAL(9,AD43:AD51)</f>
        <v>0</v>
      </c>
      <c r="AE52" s="316">
        <f>SUBTOTAL(9,AE43:AE51)</f>
        <v>0</v>
      </c>
      <c r="AF52" s="317" t="e">
        <f t="shared" si="270"/>
        <v>#DIV/0!</v>
      </c>
      <c r="AG52" s="486">
        <f>SUBTOTAL(9,AG43:AG51)</f>
        <v>0</v>
      </c>
      <c r="AH52" s="486">
        <f>SUBTOTAL(9,AH43:AH51)</f>
        <v>0</v>
      </c>
      <c r="AI52" s="321"/>
      <c r="AJ52" s="322"/>
      <c r="AK52" s="316">
        <f>SUBTOTAL(9,AK43:AK51)</f>
        <v>0</v>
      </c>
      <c r="AL52" s="316">
        <f>SUBTOTAL(9,AL43:AL51)</f>
        <v>0</v>
      </c>
      <c r="AM52" s="316">
        <f>SUBTOTAL(9,AM43:AM51)</f>
        <v>0</v>
      </c>
      <c r="AN52" s="321"/>
      <c r="AO52" s="323">
        <f>SUBTOTAL(9,AO43:AO51)</f>
        <v>0</v>
      </c>
      <c r="AP52" s="316">
        <f>SUBTOTAL(9,AP43:AP51)</f>
        <v>0</v>
      </c>
      <c r="AQ52" s="316">
        <f>SUBTOTAL(9,AQ43:AQ51)</f>
        <v>0</v>
      </c>
      <c r="AR52" s="317" t="e">
        <f t="shared" ref="AR52" si="333">AP52/AO52</f>
        <v>#DIV/0!</v>
      </c>
      <c r="AS52" s="486">
        <f>SUBTOTAL(9,AS43:AS51)</f>
        <v>0</v>
      </c>
      <c r="AT52" s="486">
        <f>SUBTOTAL(9,AT43:AT51)</f>
        <v>0</v>
      </c>
      <c r="AU52" s="321"/>
      <c r="AV52" s="322"/>
      <c r="AW52" s="316">
        <f>SUBTOTAL(9,AW43:AW51)</f>
        <v>0</v>
      </c>
      <c r="AX52" s="316">
        <f>SUBTOTAL(9,AX43:AX51)</f>
        <v>0</v>
      </c>
      <c r="AY52" s="316">
        <f>SUBTOTAL(9,AY43:AY51)</f>
        <v>0</v>
      </c>
      <c r="AZ52" s="321"/>
      <c r="BA52" s="323">
        <f>SUBTOTAL(9,BA43:BA51)</f>
        <v>0</v>
      </c>
      <c r="BB52" s="316">
        <f>SUBTOTAL(9,BB43:BB51)</f>
        <v>0</v>
      </c>
      <c r="BC52" s="316">
        <f>SUBTOTAL(9,BC43:BC51)</f>
        <v>0</v>
      </c>
      <c r="BD52" s="317" t="e">
        <f>BB52/BA52</f>
        <v>#DIV/0!</v>
      </c>
      <c r="BE52" s="486">
        <f>SUBTOTAL(9,BE43:BE51)</f>
        <v>0</v>
      </c>
      <c r="BF52" s="486">
        <f>SUBTOTAL(9,BF43:BF51)</f>
        <v>0</v>
      </c>
      <c r="BG52" s="321"/>
    </row>
    <row r="53" spans="1:59" s="324" customFormat="1" x14ac:dyDescent="0.25">
      <c r="A53" s="309"/>
      <c r="B53" s="127" t="s">
        <v>225</v>
      </c>
      <c r="C53" s="128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78"/>
      <c r="P53" s="91"/>
      <c r="Q53" s="139" t="str">
        <f>$B53</f>
        <v>Other unplanned activities (if applicable)</v>
      </c>
      <c r="R53" s="139"/>
      <c r="S53" s="139"/>
      <c r="T53" s="139"/>
      <c r="U53" s="487"/>
      <c r="V53" s="487"/>
      <c r="W53" s="338"/>
      <c r="X53" s="136" t="str">
        <f>$B53</f>
        <v>Other unplanned activities (if applicable)</v>
      </c>
      <c r="Y53" s="340"/>
      <c r="Z53" s="340"/>
      <c r="AA53" s="340"/>
      <c r="AB53" s="341"/>
      <c r="AC53" s="342"/>
      <c r="AD53" s="340"/>
      <c r="AE53" s="340"/>
      <c r="AF53" s="343"/>
      <c r="AG53" s="487"/>
      <c r="AH53" s="487"/>
      <c r="AI53" s="341"/>
      <c r="AJ53" s="120" t="str">
        <f>$B53</f>
        <v>Other unplanned activities (if applicable)</v>
      </c>
      <c r="AK53" s="122"/>
      <c r="AL53" s="122"/>
      <c r="AM53" s="122"/>
      <c r="AN53" s="123"/>
      <c r="AO53" s="121"/>
      <c r="AP53" s="122"/>
      <c r="AQ53" s="122"/>
      <c r="AR53" s="122"/>
      <c r="AS53" s="487"/>
      <c r="AT53" s="487"/>
      <c r="AU53" s="123"/>
      <c r="AV53" s="388" t="str">
        <f>$B53</f>
        <v>Other unplanned activities (if applicable)</v>
      </c>
      <c r="AW53" s="389"/>
      <c r="AX53" s="389"/>
      <c r="AY53" s="389"/>
      <c r="AZ53" s="390"/>
      <c r="BA53" s="391"/>
      <c r="BB53" s="389"/>
      <c r="BC53" s="389"/>
      <c r="BD53" s="389"/>
      <c r="BE53" s="487"/>
      <c r="BF53" s="487"/>
      <c r="BG53" s="390"/>
    </row>
    <row r="54" spans="1:59" x14ac:dyDescent="0.25">
      <c r="B54" s="429" t="s">
        <v>150</v>
      </c>
      <c r="C54" s="310" t="s">
        <v>153</v>
      </c>
      <c r="D54" s="45"/>
      <c r="E54" s="45"/>
      <c r="F54" s="311"/>
      <c r="G54" s="311"/>
      <c r="H54" s="311"/>
      <c r="I54" s="311"/>
      <c r="J54" s="311"/>
      <c r="K54" s="404">
        <f t="shared" ref="K54:M57" si="334">Q54+AC54+AO54</f>
        <v>0</v>
      </c>
      <c r="L54" s="404">
        <f t="shared" si="334"/>
        <v>0</v>
      </c>
      <c r="M54" s="404">
        <f t="shared" si="334"/>
        <v>0</v>
      </c>
      <c r="N54" s="405" t="e">
        <f t="shared" ref="N54:N59" si="335">L54/K54</f>
        <v>#DIV/0!</v>
      </c>
      <c r="O54" s="312" t="b">
        <v>0</v>
      </c>
      <c r="P54" s="313" t="b">
        <v>0</v>
      </c>
      <c r="Q54" s="314"/>
      <c r="R54" s="311"/>
      <c r="S54" s="238">
        <f t="shared" ref="S54:S57" si="336">Q54-R54</f>
        <v>0</v>
      </c>
      <c r="T54" s="239" t="e">
        <f t="shared" ref="T54:T59" si="337">R54/Q54</f>
        <v>#DIV/0!</v>
      </c>
      <c r="U54" s="482"/>
      <c r="V54" s="482">
        <f t="shared" ref="V54:V57" si="338">S54-U54</f>
        <v>0</v>
      </c>
      <c r="W54" s="240"/>
      <c r="X54" s="315" t="b">
        <v>0</v>
      </c>
      <c r="Y54" s="311"/>
      <c r="Z54" s="242">
        <f>S54</f>
        <v>0</v>
      </c>
      <c r="AA54" s="242">
        <f>Y54+Z54</f>
        <v>0</v>
      </c>
      <c r="AB54" s="240"/>
      <c r="AC54" s="244">
        <f t="shared" ref="AC54:AC57" si="339">Y54</f>
        <v>0</v>
      </c>
      <c r="AD54" s="311"/>
      <c r="AE54" s="245">
        <f t="shared" ref="AE54:AE57" si="340">AC54-AD54</f>
        <v>0</v>
      </c>
      <c r="AF54" s="246" t="e">
        <f t="shared" ref="AF54:AF59" si="341">AD54/AC54</f>
        <v>#DIV/0!</v>
      </c>
      <c r="AG54" s="482"/>
      <c r="AH54" s="482">
        <f t="shared" ref="AH54:AH57" si="342">AE54-AG54</f>
        <v>0</v>
      </c>
      <c r="AI54" s="240"/>
      <c r="AJ54" s="315" t="b">
        <v>0</v>
      </c>
      <c r="AK54" s="311"/>
      <c r="AL54" s="247">
        <f>AE54+S54</f>
        <v>0</v>
      </c>
      <c r="AM54" s="247">
        <f>AK54+AL54</f>
        <v>0</v>
      </c>
      <c r="AN54" s="240"/>
      <c r="AO54" s="248">
        <f t="shared" ref="AO54:AO57" si="343">AK54</f>
        <v>0</v>
      </c>
      <c r="AP54" s="311"/>
      <c r="AQ54" s="249">
        <f t="shared" ref="AQ54:AQ57" si="344">AO54-AP54</f>
        <v>0</v>
      </c>
      <c r="AR54" s="250" t="e">
        <f t="shared" ref="AR54:AR57" si="345">AP54/AO54</f>
        <v>#DIV/0!</v>
      </c>
      <c r="AS54" s="482"/>
      <c r="AT54" s="482">
        <f t="shared" ref="AT54:AT57" si="346">AQ54-AS54</f>
        <v>0</v>
      </c>
      <c r="AU54" s="240"/>
      <c r="AV54" s="315" t="b">
        <v>0</v>
      </c>
      <c r="AW54" s="311"/>
      <c r="AX54" s="365">
        <f t="shared" ref="AX54:AX57" si="347">AQ54+AE54</f>
        <v>0</v>
      </c>
      <c r="AY54" s="365">
        <f t="shared" ref="AY54:AY57" si="348">AW54+AX54</f>
        <v>0</v>
      </c>
      <c r="AZ54" s="240"/>
      <c r="BA54" s="374">
        <f t="shared" ref="BA54:BA57" si="349">AW54</f>
        <v>0</v>
      </c>
      <c r="BB54" s="311"/>
      <c r="BC54" s="375">
        <f t="shared" ref="BC54:BC57" si="350">BA54-BB54</f>
        <v>0</v>
      </c>
      <c r="BD54" s="376" t="e">
        <f t="shared" ref="BD54:BD57" si="351">BB54/BA54</f>
        <v>#DIV/0!</v>
      </c>
      <c r="BE54" s="482"/>
      <c r="BF54" s="482">
        <f t="shared" ref="BF54:BF57" si="352">BC54-BE54</f>
        <v>0</v>
      </c>
      <c r="BG54" s="240"/>
    </row>
    <row r="55" spans="1:59" x14ac:dyDescent="0.25">
      <c r="B55" s="429" t="s">
        <v>149</v>
      </c>
      <c r="C55" s="310" t="s">
        <v>154</v>
      </c>
      <c r="D55" s="45"/>
      <c r="E55" s="45"/>
      <c r="F55" s="311"/>
      <c r="G55" s="311"/>
      <c r="H55" s="311"/>
      <c r="I55" s="311"/>
      <c r="J55" s="311"/>
      <c r="K55" s="404">
        <f t="shared" si="334"/>
        <v>0</v>
      </c>
      <c r="L55" s="404">
        <f t="shared" si="334"/>
        <v>0</v>
      </c>
      <c r="M55" s="404">
        <f t="shared" si="334"/>
        <v>0</v>
      </c>
      <c r="N55" s="405" t="e">
        <f t="shared" si="335"/>
        <v>#DIV/0!</v>
      </c>
      <c r="O55" s="312" t="b">
        <v>0</v>
      </c>
      <c r="P55" s="313" t="b">
        <v>0</v>
      </c>
      <c r="Q55" s="314"/>
      <c r="R55" s="311"/>
      <c r="S55" s="238">
        <f t="shared" si="336"/>
        <v>0</v>
      </c>
      <c r="T55" s="239" t="e">
        <f t="shared" si="337"/>
        <v>#DIV/0!</v>
      </c>
      <c r="U55" s="482"/>
      <c r="V55" s="482">
        <f t="shared" si="338"/>
        <v>0</v>
      </c>
      <c r="W55" s="240"/>
      <c r="X55" s="315" t="b">
        <v>0</v>
      </c>
      <c r="Y55" s="311"/>
      <c r="Z55" s="242">
        <f>S55</f>
        <v>0</v>
      </c>
      <c r="AA55" s="242">
        <f t="shared" ref="AA55:AA57" si="353">Y55+Z55</f>
        <v>0</v>
      </c>
      <c r="AB55" s="240"/>
      <c r="AC55" s="244">
        <f t="shared" si="339"/>
        <v>0</v>
      </c>
      <c r="AD55" s="311"/>
      <c r="AE55" s="245">
        <f t="shared" si="340"/>
        <v>0</v>
      </c>
      <c r="AF55" s="246" t="e">
        <f t="shared" si="341"/>
        <v>#DIV/0!</v>
      </c>
      <c r="AG55" s="482"/>
      <c r="AH55" s="482">
        <f t="shared" si="342"/>
        <v>0</v>
      </c>
      <c r="AI55" s="240"/>
      <c r="AJ55" s="315" t="b">
        <v>0</v>
      </c>
      <c r="AK55" s="311"/>
      <c r="AL55" s="247">
        <f>AE55+S55</f>
        <v>0</v>
      </c>
      <c r="AM55" s="247">
        <f t="shared" ref="AM55:AM57" si="354">AK55+AL55</f>
        <v>0</v>
      </c>
      <c r="AN55" s="240"/>
      <c r="AO55" s="248">
        <f t="shared" si="343"/>
        <v>0</v>
      </c>
      <c r="AP55" s="311"/>
      <c r="AQ55" s="249">
        <f t="shared" si="344"/>
        <v>0</v>
      </c>
      <c r="AR55" s="250" t="e">
        <f t="shared" si="345"/>
        <v>#DIV/0!</v>
      </c>
      <c r="AS55" s="482"/>
      <c r="AT55" s="482">
        <f t="shared" si="346"/>
        <v>0</v>
      </c>
      <c r="AU55" s="240"/>
      <c r="AV55" s="315" t="b">
        <v>0</v>
      </c>
      <c r="AW55" s="311"/>
      <c r="AX55" s="365">
        <f t="shared" si="347"/>
        <v>0</v>
      </c>
      <c r="AY55" s="365">
        <f t="shared" si="348"/>
        <v>0</v>
      </c>
      <c r="AZ55" s="240"/>
      <c r="BA55" s="374">
        <f t="shared" si="349"/>
        <v>0</v>
      </c>
      <c r="BB55" s="311"/>
      <c r="BC55" s="375">
        <f t="shared" si="350"/>
        <v>0</v>
      </c>
      <c r="BD55" s="376" t="e">
        <f t="shared" si="351"/>
        <v>#DIV/0!</v>
      </c>
      <c r="BE55" s="482"/>
      <c r="BF55" s="482">
        <f t="shared" si="352"/>
        <v>0</v>
      </c>
      <c r="BG55" s="240"/>
    </row>
    <row r="56" spans="1:59" x14ac:dyDescent="0.25">
      <c r="B56" s="429" t="s">
        <v>151</v>
      </c>
      <c r="C56" s="310" t="s">
        <v>155</v>
      </c>
      <c r="D56" s="45"/>
      <c r="E56" s="45"/>
      <c r="F56" s="311"/>
      <c r="G56" s="311"/>
      <c r="H56" s="311"/>
      <c r="I56" s="311"/>
      <c r="J56" s="311"/>
      <c r="K56" s="404">
        <f t="shared" si="334"/>
        <v>0</v>
      </c>
      <c r="L56" s="404">
        <f t="shared" si="334"/>
        <v>0</v>
      </c>
      <c r="M56" s="404">
        <f t="shared" si="334"/>
        <v>0</v>
      </c>
      <c r="N56" s="405" t="e">
        <f t="shared" si="335"/>
        <v>#DIV/0!</v>
      </c>
      <c r="O56" s="312" t="b">
        <v>0</v>
      </c>
      <c r="P56" s="313" t="b">
        <v>0</v>
      </c>
      <c r="Q56" s="314"/>
      <c r="R56" s="311"/>
      <c r="S56" s="238">
        <f t="shared" si="336"/>
        <v>0</v>
      </c>
      <c r="T56" s="239" t="e">
        <f t="shared" si="337"/>
        <v>#DIV/0!</v>
      </c>
      <c r="U56" s="482"/>
      <c r="V56" s="482">
        <f t="shared" si="338"/>
        <v>0</v>
      </c>
      <c r="W56" s="240"/>
      <c r="X56" s="315" t="b">
        <v>0</v>
      </c>
      <c r="Y56" s="311"/>
      <c r="Z56" s="242">
        <f>S56</f>
        <v>0</v>
      </c>
      <c r="AA56" s="242">
        <f t="shared" si="353"/>
        <v>0</v>
      </c>
      <c r="AB56" s="240"/>
      <c r="AC56" s="244">
        <f t="shared" si="339"/>
        <v>0</v>
      </c>
      <c r="AD56" s="311"/>
      <c r="AE56" s="245">
        <f t="shared" si="340"/>
        <v>0</v>
      </c>
      <c r="AF56" s="246" t="e">
        <f t="shared" si="341"/>
        <v>#DIV/0!</v>
      </c>
      <c r="AG56" s="482"/>
      <c r="AH56" s="482">
        <f t="shared" si="342"/>
        <v>0</v>
      </c>
      <c r="AI56" s="240"/>
      <c r="AJ56" s="315" t="b">
        <v>0</v>
      </c>
      <c r="AK56" s="311"/>
      <c r="AL56" s="247">
        <f>AE56+S56</f>
        <v>0</v>
      </c>
      <c r="AM56" s="247">
        <f t="shared" si="354"/>
        <v>0</v>
      </c>
      <c r="AN56" s="240"/>
      <c r="AO56" s="248">
        <f t="shared" si="343"/>
        <v>0</v>
      </c>
      <c r="AP56" s="311"/>
      <c r="AQ56" s="249">
        <f t="shared" si="344"/>
        <v>0</v>
      </c>
      <c r="AR56" s="250" t="e">
        <f t="shared" si="345"/>
        <v>#DIV/0!</v>
      </c>
      <c r="AS56" s="482"/>
      <c r="AT56" s="482">
        <f t="shared" si="346"/>
        <v>0</v>
      </c>
      <c r="AU56" s="240"/>
      <c r="AV56" s="315" t="b">
        <v>0</v>
      </c>
      <c r="AW56" s="311"/>
      <c r="AX56" s="365">
        <f t="shared" si="347"/>
        <v>0</v>
      </c>
      <c r="AY56" s="365">
        <f t="shared" si="348"/>
        <v>0</v>
      </c>
      <c r="AZ56" s="240"/>
      <c r="BA56" s="374">
        <f t="shared" si="349"/>
        <v>0</v>
      </c>
      <c r="BB56" s="311"/>
      <c r="BC56" s="375">
        <f t="shared" si="350"/>
        <v>0</v>
      </c>
      <c r="BD56" s="376" t="e">
        <f t="shared" si="351"/>
        <v>#DIV/0!</v>
      </c>
      <c r="BE56" s="482"/>
      <c r="BF56" s="482">
        <f t="shared" si="352"/>
        <v>0</v>
      </c>
      <c r="BG56" s="240"/>
    </row>
    <row r="57" spans="1:59" x14ac:dyDescent="0.25">
      <c r="B57" s="429" t="s">
        <v>152</v>
      </c>
      <c r="C57" s="310" t="s">
        <v>156</v>
      </c>
      <c r="D57" s="45"/>
      <c r="E57" s="45"/>
      <c r="F57" s="311"/>
      <c r="G57" s="311"/>
      <c r="H57" s="311"/>
      <c r="I57" s="311"/>
      <c r="J57" s="311"/>
      <c r="K57" s="404">
        <f t="shared" si="334"/>
        <v>0</v>
      </c>
      <c r="L57" s="404">
        <f t="shared" si="334"/>
        <v>0</v>
      </c>
      <c r="M57" s="404">
        <f t="shared" si="334"/>
        <v>0</v>
      </c>
      <c r="N57" s="405" t="e">
        <f t="shared" si="335"/>
        <v>#DIV/0!</v>
      </c>
      <c r="O57" s="312" t="b">
        <v>0</v>
      </c>
      <c r="P57" s="313" t="b">
        <v>0</v>
      </c>
      <c r="Q57" s="314"/>
      <c r="R57" s="311"/>
      <c r="S57" s="238">
        <f t="shared" si="336"/>
        <v>0</v>
      </c>
      <c r="T57" s="239" t="e">
        <f t="shared" si="337"/>
        <v>#DIV/0!</v>
      </c>
      <c r="U57" s="482"/>
      <c r="V57" s="482">
        <f t="shared" si="338"/>
        <v>0</v>
      </c>
      <c r="W57" s="240"/>
      <c r="X57" s="315" t="b">
        <v>0</v>
      </c>
      <c r="Y57" s="311"/>
      <c r="Z57" s="242">
        <f>S57</f>
        <v>0</v>
      </c>
      <c r="AA57" s="242">
        <f t="shared" si="353"/>
        <v>0</v>
      </c>
      <c r="AB57" s="240"/>
      <c r="AC57" s="244">
        <f t="shared" si="339"/>
        <v>0</v>
      </c>
      <c r="AD57" s="311"/>
      <c r="AE57" s="245">
        <f t="shared" si="340"/>
        <v>0</v>
      </c>
      <c r="AF57" s="246" t="e">
        <f t="shared" si="341"/>
        <v>#DIV/0!</v>
      </c>
      <c r="AG57" s="482"/>
      <c r="AH57" s="482">
        <f t="shared" si="342"/>
        <v>0</v>
      </c>
      <c r="AI57" s="240"/>
      <c r="AJ57" s="315" t="b">
        <v>0</v>
      </c>
      <c r="AK57" s="311"/>
      <c r="AL57" s="247">
        <f>AE57+S57</f>
        <v>0</v>
      </c>
      <c r="AM57" s="247">
        <f t="shared" si="354"/>
        <v>0</v>
      </c>
      <c r="AN57" s="240"/>
      <c r="AO57" s="248">
        <f t="shared" si="343"/>
        <v>0</v>
      </c>
      <c r="AP57" s="311"/>
      <c r="AQ57" s="249">
        <f t="shared" si="344"/>
        <v>0</v>
      </c>
      <c r="AR57" s="250" t="e">
        <f t="shared" si="345"/>
        <v>#DIV/0!</v>
      </c>
      <c r="AS57" s="482"/>
      <c r="AT57" s="482">
        <f t="shared" si="346"/>
        <v>0</v>
      </c>
      <c r="AU57" s="240"/>
      <c r="AV57" s="315" t="b">
        <v>0</v>
      </c>
      <c r="AW57" s="311"/>
      <c r="AX57" s="365">
        <f t="shared" si="347"/>
        <v>0</v>
      </c>
      <c r="AY57" s="365">
        <f t="shared" si="348"/>
        <v>0</v>
      </c>
      <c r="AZ57" s="240"/>
      <c r="BA57" s="374">
        <f t="shared" si="349"/>
        <v>0</v>
      </c>
      <c r="BB57" s="311"/>
      <c r="BC57" s="375">
        <f t="shared" si="350"/>
        <v>0</v>
      </c>
      <c r="BD57" s="376" t="e">
        <f t="shared" si="351"/>
        <v>#DIV/0!</v>
      </c>
      <c r="BE57" s="482"/>
      <c r="BF57" s="482">
        <f t="shared" si="352"/>
        <v>0</v>
      </c>
      <c r="BG57" s="240"/>
    </row>
    <row r="58" spans="1:59" s="324" customFormat="1" x14ac:dyDescent="0.25">
      <c r="B58" s="818" t="s">
        <v>87</v>
      </c>
      <c r="C58" s="819"/>
      <c r="D58" s="819"/>
      <c r="E58" s="820"/>
      <c r="F58" s="316">
        <f>SUBTOTAL(9,F54:F57)</f>
        <v>0</v>
      </c>
      <c r="G58" s="316"/>
      <c r="H58" s="316"/>
      <c r="I58" s="316"/>
      <c r="J58" s="316"/>
      <c r="K58" s="316">
        <f>SUBTOTAL(9,K54:K57)</f>
        <v>0</v>
      </c>
      <c r="L58" s="316">
        <f>SUBTOTAL(9,L54:L57)</f>
        <v>0</v>
      </c>
      <c r="M58" s="316">
        <f>SUBTOTAL(9,M54:M57)</f>
        <v>0</v>
      </c>
      <c r="N58" s="317" t="e">
        <f t="shared" si="335"/>
        <v>#DIV/0!</v>
      </c>
      <c r="O58" s="318"/>
      <c r="P58" s="319"/>
      <c r="Q58" s="320">
        <f>SUBTOTAL(9,Q54:Q57)</f>
        <v>0</v>
      </c>
      <c r="R58" s="316">
        <f>SUBTOTAL(9,R54:R57)</f>
        <v>0</v>
      </c>
      <c r="S58" s="316">
        <f>SUBTOTAL(9,S54:S57)</f>
        <v>0</v>
      </c>
      <c r="T58" s="317" t="e">
        <f t="shared" si="337"/>
        <v>#DIV/0!</v>
      </c>
      <c r="U58" s="486">
        <f>SUBTOTAL(9,U54:U57)</f>
        <v>0</v>
      </c>
      <c r="V58" s="486">
        <f>SUBTOTAL(9,V54:V57)</f>
        <v>0</v>
      </c>
      <c r="W58" s="321"/>
      <c r="X58" s="322"/>
      <c r="Y58" s="316">
        <f>SUBTOTAL(9,Y54:Y57)</f>
        <v>0</v>
      </c>
      <c r="Z58" s="316">
        <f>SUBTOTAL(9,Z54:Z57)</f>
        <v>0</v>
      </c>
      <c r="AA58" s="316">
        <f>SUBTOTAL(9,AA54:AA57)</f>
        <v>0</v>
      </c>
      <c r="AB58" s="321"/>
      <c r="AC58" s="323">
        <f>SUBTOTAL(9,AC54:AC57)</f>
        <v>0</v>
      </c>
      <c r="AD58" s="316">
        <f>SUBTOTAL(9,AD54:AD57)</f>
        <v>0</v>
      </c>
      <c r="AE58" s="316">
        <f>SUBTOTAL(9,AE54:AE57)</f>
        <v>0</v>
      </c>
      <c r="AF58" s="317" t="e">
        <f t="shared" si="341"/>
        <v>#DIV/0!</v>
      </c>
      <c r="AG58" s="486">
        <f>SUBTOTAL(9,AG54:AG57)</f>
        <v>0</v>
      </c>
      <c r="AH58" s="486">
        <f>SUBTOTAL(9,AH54:AH57)</f>
        <v>0</v>
      </c>
      <c r="AI58" s="321"/>
      <c r="AJ58" s="322"/>
      <c r="AK58" s="316">
        <f>SUBTOTAL(9,AK54:AK57)</f>
        <v>0</v>
      </c>
      <c r="AL58" s="316">
        <f>SUBTOTAL(9,AL54:AL57)</f>
        <v>0</v>
      </c>
      <c r="AM58" s="316">
        <f>SUBTOTAL(9,AM54:AM57)</f>
        <v>0</v>
      </c>
      <c r="AN58" s="321"/>
      <c r="AO58" s="323">
        <f>SUBTOTAL(9,AO54:AO57)</f>
        <v>0</v>
      </c>
      <c r="AP58" s="316">
        <f>SUBTOTAL(9,AP54:AP57)</f>
        <v>0</v>
      </c>
      <c r="AQ58" s="316">
        <f>SUBTOTAL(9,AQ54:AQ57)</f>
        <v>0</v>
      </c>
      <c r="AR58" s="317" t="e">
        <f t="shared" ref="AR58:AR59" si="355">AP58/AO58</f>
        <v>#DIV/0!</v>
      </c>
      <c r="AS58" s="486">
        <f>SUBTOTAL(9,AS54:AS57)</f>
        <v>0</v>
      </c>
      <c r="AT58" s="486">
        <f>SUBTOTAL(9,AT54:AT57)</f>
        <v>0</v>
      </c>
      <c r="AU58" s="321"/>
      <c r="AV58" s="322"/>
      <c r="AW58" s="316">
        <f>SUBTOTAL(9,AW54:AW57)</f>
        <v>0</v>
      </c>
      <c r="AX58" s="316">
        <f>SUBTOTAL(9,AX54:AX57)</f>
        <v>0</v>
      </c>
      <c r="AY58" s="316">
        <f>SUBTOTAL(9,AY54:AY57)</f>
        <v>0</v>
      </c>
      <c r="AZ58" s="321"/>
      <c r="BA58" s="323">
        <f>SUBTOTAL(9,BA54:BA57)</f>
        <v>0</v>
      </c>
      <c r="BB58" s="316">
        <f>SUBTOTAL(9,BB54:BB57)</f>
        <v>0</v>
      </c>
      <c r="BC58" s="316">
        <f>SUBTOTAL(9,BC54:BC57)</f>
        <v>0</v>
      </c>
      <c r="BD58" s="317" t="e">
        <f t="shared" ref="BD58:BD59" si="356">BB58/BA58</f>
        <v>#DIV/0!</v>
      </c>
      <c r="BE58" s="486">
        <f>SUBTOTAL(9,BE54:BE57)</f>
        <v>0</v>
      </c>
      <c r="BF58" s="486">
        <f>SUBTOTAL(9,BF54:BF57)</f>
        <v>0</v>
      </c>
      <c r="BG58" s="321"/>
    </row>
    <row r="59" spans="1:59" s="344" customFormat="1" x14ac:dyDescent="0.25">
      <c r="B59" s="768" t="s">
        <v>24</v>
      </c>
      <c r="C59" s="769"/>
      <c r="D59" s="769"/>
      <c r="E59" s="770"/>
      <c r="F59" s="345">
        <f>SUM(F58,F52,F41,F30)</f>
        <v>0</v>
      </c>
      <c r="G59" s="345"/>
      <c r="H59" s="345"/>
      <c r="I59" s="345"/>
      <c r="J59" s="345"/>
      <c r="K59" s="345">
        <f>SUM(K58,K52,K41,K30)</f>
        <v>0</v>
      </c>
      <c r="L59" s="345">
        <f>SUM(L58,L52,L41,L30)</f>
        <v>0</v>
      </c>
      <c r="M59" s="345">
        <f>SUM(M58,M52,M41,M30)</f>
        <v>0</v>
      </c>
      <c r="N59" s="346" t="e">
        <f t="shared" si="335"/>
        <v>#DIV/0!</v>
      </c>
      <c r="O59" s="347"/>
      <c r="P59" s="348"/>
      <c r="Q59" s="349">
        <f>SUM(Q58,Q52,Q41,Q30)</f>
        <v>0</v>
      </c>
      <c r="R59" s="345">
        <f>SUM(R58,R52,R41,R30)</f>
        <v>0</v>
      </c>
      <c r="S59" s="345">
        <f>SUM(S58,S52,S41,S30)</f>
        <v>0</v>
      </c>
      <c r="T59" s="346" t="e">
        <f t="shared" si="337"/>
        <v>#DIV/0!</v>
      </c>
      <c r="U59" s="486">
        <f>SUM(U58,U52,U41,U30)</f>
        <v>0</v>
      </c>
      <c r="V59" s="486">
        <f>SUM(V58,V52,V41,V30)</f>
        <v>0</v>
      </c>
      <c r="W59" s="350"/>
      <c r="X59" s="351"/>
      <c r="Y59" s="345">
        <f>SUM(Y58,Y52,Y41,Y30)</f>
        <v>0</v>
      </c>
      <c r="Z59" s="345">
        <f>SUM(Z58,Z52,Z41,Z30)</f>
        <v>0</v>
      </c>
      <c r="AA59" s="345">
        <f>SUM(AA58,AA52,AA41,AA30)</f>
        <v>0</v>
      </c>
      <c r="AB59" s="350"/>
      <c r="AC59" s="352">
        <f>SUM(AC58,AC52,AC41,AC30)</f>
        <v>0</v>
      </c>
      <c r="AD59" s="345">
        <f>SUM(AD58,AD52,AD41,AD30)</f>
        <v>0</v>
      </c>
      <c r="AE59" s="345">
        <f>SUM(AE58,AE52,AE41,AE30)</f>
        <v>0</v>
      </c>
      <c r="AF59" s="346" t="e">
        <f t="shared" si="341"/>
        <v>#DIV/0!</v>
      </c>
      <c r="AG59" s="486">
        <f>SUM(AG58,AG52,AG41,AG30)</f>
        <v>0</v>
      </c>
      <c r="AH59" s="486">
        <f>SUM(AH58,AH52,AH41,AH30)</f>
        <v>0</v>
      </c>
      <c r="AI59" s="350"/>
      <c r="AJ59" s="351"/>
      <c r="AK59" s="345">
        <f>SUM(AK58,AK52,AK41,AK30)</f>
        <v>0</v>
      </c>
      <c r="AL59" s="345">
        <f>SUM(AL58,AL52,AL41,AL30)</f>
        <v>0</v>
      </c>
      <c r="AM59" s="345">
        <f>SUM(AM58,AM52,AM41,AM30)</f>
        <v>0</v>
      </c>
      <c r="AN59" s="350"/>
      <c r="AO59" s="352">
        <f>SUM(AO58,AO52,AO41,AO30)</f>
        <v>0</v>
      </c>
      <c r="AP59" s="345">
        <f>SUM(AP58,AP52,AP41,AP30)</f>
        <v>0</v>
      </c>
      <c r="AQ59" s="345">
        <f>SUM(AQ58,AQ52,AQ41,AQ30)</f>
        <v>0</v>
      </c>
      <c r="AR59" s="346" t="e">
        <f t="shared" si="355"/>
        <v>#DIV/0!</v>
      </c>
      <c r="AS59" s="486">
        <f>SUM(AS58,AS52,AS41,AS30)</f>
        <v>0</v>
      </c>
      <c r="AT59" s="486">
        <f>SUM(AT58,AT52,AT41,AT30)</f>
        <v>0</v>
      </c>
      <c r="AU59" s="350"/>
      <c r="AV59" s="351"/>
      <c r="AW59" s="345">
        <f>SUM(AW58,AW52,AW41,AW30)</f>
        <v>0</v>
      </c>
      <c r="AX59" s="345">
        <f>SUM(AX58,AX52,AX41,AX30)</f>
        <v>0</v>
      </c>
      <c r="AY59" s="345">
        <f>SUM(AY58,AY52,AY41,AY30)</f>
        <v>0</v>
      </c>
      <c r="AZ59" s="350"/>
      <c r="BA59" s="352">
        <f>SUM(BA58,BA52,BA41,BA30)</f>
        <v>0</v>
      </c>
      <c r="BB59" s="345">
        <f>SUM(BB58,BB52,BB41,BB30)</f>
        <v>0</v>
      </c>
      <c r="BC59" s="345">
        <f>SUM(BC58,BC52,BC41,BC30)</f>
        <v>0</v>
      </c>
      <c r="BD59" s="346" t="e">
        <f t="shared" si="356"/>
        <v>#DIV/0!</v>
      </c>
      <c r="BE59" s="486">
        <f>SUM(BE58,BE52,BE41,BE30)</f>
        <v>0</v>
      </c>
      <c r="BF59" s="486">
        <f>SUM(BF58,BF52,BF41,BF30)</f>
        <v>0</v>
      </c>
      <c r="BG59" s="350"/>
    </row>
    <row r="60" spans="1:59" ht="15.75" thickBot="1" x14ac:dyDescent="0.3"/>
    <row r="61" spans="1:59" s="221" customFormat="1" x14ac:dyDescent="0.25">
      <c r="A61" s="220"/>
      <c r="B61" s="812" t="s">
        <v>95</v>
      </c>
      <c r="C61" s="776" t="s">
        <v>96</v>
      </c>
      <c r="D61" s="776" t="s">
        <v>6</v>
      </c>
      <c r="E61" s="776" t="s">
        <v>7</v>
      </c>
      <c r="F61" s="787" t="str">
        <f>F2</f>
        <v>KIP Stage I Summary</v>
      </c>
      <c r="G61" s="788"/>
      <c r="H61" s="788"/>
      <c r="I61" s="788"/>
      <c r="J61" s="788"/>
      <c r="K61" s="788"/>
      <c r="L61" s="788"/>
      <c r="M61" s="788"/>
      <c r="N61" s="788"/>
      <c r="O61" s="788"/>
      <c r="P61" s="789"/>
      <c r="Q61" s="765" t="str">
        <f>Q2</f>
        <v>KIP Stage I - First Tranche Reporting</v>
      </c>
      <c r="R61" s="766"/>
      <c r="S61" s="766"/>
      <c r="T61" s="766"/>
      <c r="U61" s="766"/>
      <c r="V61" s="766"/>
      <c r="W61" s="767"/>
      <c r="X61" s="792" t="str">
        <f>X2</f>
        <v>Kigali HFC Implementation Plan (stage I, second tranche) - Request for Funding</v>
      </c>
      <c r="Y61" s="793"/>
      <c r="Z61" s="793"/>
      <c r="AA61" s="793"/>
      <c r="AB61" s="794"/>
      <c r="AC61" s="795" t="str">
        <f>AC2</f>
        <v>KIP Stage I - Second Tranche Reporting</v>
      </c>
      <c r="AD61" s="796"/>
      <c r="AE61" s="796"/>
      <c r="AF61" s="796"/>
      <c r="AG61" s="796"/>
      <c r="AH61" s="796"/>
      <c r="AI61" s="797"/>
      <c r="AJ61" s="798" t="str">
        <f>AJ2</f>
        <v>Kigali HFC Implementation Plan (stage I, third tranche) - Request for Funding</v>
      </c>
      <c r="AK61" s="799"/>
      <c r="AL61" s="799"/>
      <c r="AM61" s="799"/>
      <c r="AN61" s="800"/>
      <c r="AO61" s="749" t="str">
        <f>AO2</f>
        <v>KIP Stage I - Third Tranche Reporting</v>
      </c>
      <c r="AP61" s="750"/>
      <c r="AQ61" s="750"/>
      <c r="AR61" s="750"/>
      <c r="AS61" s="750"/>
      <c r="AT61" s="750"/>
      <c r="AU61" s="751"/>
      <c r="AV61" s="717" t="str">
        <f>AV2</f>
        <v>Kigali HFC Implementation Plan (stage I, fourth tranche) - Request for Funding</v>
      </c>
      <c r="AW61" s="718"/>
      <c r="AX61" s="718"/>
      <c r="AY61" s="718"/>
      <c r="AZ61" s="719"/>
      <c r="BA61" s="720" t="str">
        <f>BA2</f>
        <v>KIP Stage I - Fourth Tranche Reporting</v>
      </c>
      <c r="BB61" s="721"/>
      <c r="BC61" s="721"/>
      <c r="BD61" s="721"/>
      <c r="BE61" s="721"/>
      <c r="BF61" s="721"/>
      <c r="BG61" s="722"/>
    </row>
    <row r="62" spans="1:59" s="309" customFormat="1" x14ac:dyDescent="0.25">
      <c r="A62" s="354"/>
      <c r="B62" s="813"/>
      <c r="C62" s="777"/>
      <c r="D62" s="777"/>
      <c r="E62" s="777"/>
      <c r="F62" s="714"/>
      <c r="G62" s="715"/>
      <c r="H62" s="715"/>
      <c r="I62" s="715"/>
      <c r="J62" s="716"/>
      <c r="K62" s="410" t="s">
        <v>28</v>
      </c>
      <c r="L62" s="410" t="s">
        <v>28</v>
      </c>
      <c r="M62" s="410" t="s">
        <v>28</v>
      </c>
      <c r="N62" s="411" t="s">
        <v>29</v>
      </c>
      <c r="O62" s="781" t="s">
        <v>158</v>
      </c>
      <c r="P62" s="783" t="s">
        <v>159</v>
      </c>
      <c r="Q62" s="355" t="s">
        <v>28</v>
      </c>
      <c r="R62" s="148" t="s">
        <v>28</v>
      </c>
      <c r="S62" s="148" t="s">
        <v>28</v>
      </c>
      <c r="T62" s="356" t="s">
        <v>29</v>
      </c>
      <c r="U62" s="826" t="s">
        <v>235</v>
      </c>
      <c r="V62" s="827"/>
      <c r="W62" s="828" t="s">
        <v>238</v>
      </c>
      <c r="X62" s="743" t="s">
        <v>162</v>
      </c>
      <c r="Y62" s="357" t="s">
        <v>28</v>
      </c>
      <c r="Z62" s="357" t="s">
        <v>28</v>
      </c>
      <c r="AA62" s="357" t="s">
        <v>28</v>
      </c>
      <c r="AB62" s="745" t="s">
        <v>239</v>
      </c>
      <c r="AC62" s="358" t="s">
        <v>28</v>
      </c>
      <c r="AD62" s="177" t="s">
        <v>28</v>
      </c>
      <c r="AE62" s="177" t="s">
        <v>28</v>
      </c>
      <c r="AF62" s="359" t="s">
        <v>29</v>
      </c>
      <c r="AG62" s="826" t="s">
        <v>235</v>
      </c>
      <c r="AH62" s="827"/>
      <c r="AI62" s="752" t="s">
        <v>238</v>
      </c>
      <c r="AJ62" s="739" t="s">
        <v>162</v>
      </c>
      <c r="AK62" s="360" t="s">
        <v>28</v>
      </c>
      <c r="AL62" s="360" t="s">
        <v>28</v>
      </c>
      <c r="AM62" s="360" t="s">
        <v>28</v>
      </c>
      <c r="AN62" s="741" t="s">
        <v>239</v>
      </c>
      <c r="AO62" s="190" t="s">
        <v>28</v>
      </c>
      <c r="AP62" s="178" t="s">
        <v>28</v>
      </c>
      <c r="AQ62" s="178" t="s">
        <v>28</v>
      </c>
      <c r="AR62" s="361" t="s">
        <v>29</v>
      </c>
      <c r="AS62" s="826" t="s">
        <v>235</v>
      </c>
      <c r="AT62" s="827"/>
      <c r="AU62" s="754" t="s">
        <v>238</v>
      </c>
      <c r="AV62" s="723" t="s">
        <v>162</v>
      </c>
      <c r="AW62" s="387" t="s">
        <v>28</v>
      </c>
      <c r="AX62" s="387" t="s">
        <v>28</v>
      </c>
      <c r="AY62" s="387" t="s">
        <v>28</v>
      </c>
      <c r="AZ62" s="725" t="s">
        <v>239</v>
      </c>
      <c r="BA62" s="384" t="s">
        <v>28</v>
      </c>
      <c r="BB62" s="385" t="s">
        <v>28</v>
      </c>
      <c r="BC62" s="385" t="s">
        <v>28</v>
      </c>
      <c r="BD62" s="386" t="s">
        <v>29</v>
      </c>
      <c r="BE62" s="826" t="s">
        <v>235</v>
      </c>
      <c r="BF62" s="827"/>
      <c r="BG62" s="727" t="s">
        <v>238</v>
      </c>
    </row>
    <row r="63" spans="1:59" s="6" customFormat="1" ht="54" x14ac:dyDescent="0.25">
      <c r="A63" s="145"/>
      <c r="B63" s="814"/>
      <c r="C63" s="778"/>
      <c r="D63" s="778"/>
      <c r="E63" s="778"/>
      <c r="F63" s="402" t="s">
        <v>172</v>
      </c>
      <c r="G63" s="402" t="s">
        <v>190</v>
      </c>
      <c r="H63" s="402" t="s">
        <v>191</v>
      </c>
      <c r="I63" s="402" t="s">
        <v>192</v>
      </c>
      <c r="J63" s="402" t="s">
        <v>193</v>
      </c>
      <c r="K63" s="402" t="s">
        <v>157</v>
      </c>
      <c r="L63" s="402" t="s">
        <v>9</v>
      </c>
      <c r="M63" s="402" t="s">
        <v>11</v>
      </c>
      <c r="N63" s="403" t="s">
        <v>12</v>
      </c>
      <c r="O63" s="782"/>
      <c r="P63" s="784"/>
      <c r="Q63" s="140" t="s">
        <v>13</v>
      </c>
      <c r="R63" s="59" t="s">
        <v>14</v>
      </c>
      <c r="S63" s="59" t="s">
        <v>145</v>
      </c>
      <c r="T63" s="56" t="s">
        <v>144</v>
      </c>
      <c r="U63" s="462" t="s">
        <v>15</v>
      </c>
      <c r="V63" s="462" t="s">
        <v>236</v>
      </c>
      <c r="W63" s="829"/>
      <c r="X63" s="744"/>
      <c r="Y63" s="60" t="s">
        <v>160</v>
      </c>
      <c r="Z63" s="60" t="s">
        <v>97</v>
      </c>
      <c r="AA63" s="60" t="s">
        <v>98</v>
      </c>
      <c r="AB63" s="746"/>
      <c r="AC63" s="142" t="s">
        <v>13</v>
      </c>
      <c r="AD63" s="105" t="s">
        <v>14</v>
      </c>
      <c r="AE63" s="105" t="s">
        <v>145</v>
      </c>
      <c r="AF63" s="106" t="s">
        <v>144</v>
      </c>
      <c r="AG63" s="462" t="s">
        <v>15</v>
      </c>
      <c r="AH63" s="462" t="s">
        <v>236</v>
      </c>
      <c r="AI63" s="753"/>
      <c r="AJ63" s="740"/>
      <c r="AK63" s="23" t="s">
        <v>160</v>
      </c>
      <c r="AL63" s="61" t="s">
        <v>97</v>
      </c>
      <c r="AM63" s="61" t="s">
        <v>98</v>
      </c>
      <c r="AN63" s="742"/>
      <c r="AO63" s="143" t="s">
        <v>13</v>
      </c>
      <c r="AP63" s="116" t="s">
        <v>14</v>
      </c>
      <c r="AQ63" s="116" t="s">
        <v>145</v>
      </c>
      <c r="AR63" s="117" t="s">
        <v>144</v>
      </c>
      <c r="AS63" s="462" t="s">
        <v>15</v>
      </c>
      <c r="AT63" s="462" t="s">
        <v>236</v>
      </c>
      <c r="AU63" s="755"/>
      <c r="AV63" s="724"/>
      <c r="AW63" s="363" t="s">
        <v>160</v>
      </c>
      <c r="AX63" s="364" t="s">
        <v>97</v>
      </c>
      <c r="AY63" s="364" t="s">
        <v>98</v>
      </c>
      <c r="AZ63" s="726"/>
      <c r="BA63" s="371" t="s">
        <v>13</v>
      </c>
      <c r="BB63" s="372" t="s">
        <v>14</v>
      </c>
      <c r="BC63" s="372" t="s">
        <v>145</v>
      </c>
      <c r="BD63" s="373" t="s">
        <v>144</v>
      </c>
      <c r="BE63" s="462" t="s">
        <v>15</v>
      </c>
      <c r="BF63" s="462" t="s">
        <v>236</v>
      </c>
      <c r="BG63" s="728"/>
    </row>
    <row r="64" spans="1:59" x14ac:dyDescent="0.25">
      <c r="A64" s="218"/>
      <c r="B64" s="821" t="s">
        <v>189</v>
      </c>
      <c r="C64" s="310" t="s">
        <v>327</v>
      </c>
      <c r="D64" s="45"/>
      <c r="E64" s="45"/>
      <c r="F64" s="311"/>
      <c r="G64" s="311"/>
      <c r="H64" s="311"/>
      <c r="I64" s="311"/>
      <c r="J64" s="311"/>
      <c r="K64" s="404">
        <f t="shared" ref="K64:M67" si="357">Q64+AC64+AO64</f>
        <v>0</v>
      </c>
      <c r="L64" s="404">
        <f t="shared" si="357"/>
        <v>0</v>
      </c>
      <c r="M64" s="404">
        <f t="shared" si="357"/>
        <v>0</v>
      </c>
      <c r="N64" s="405" t="e">
        <f t="shared" ref="N64:N68" si="358">L64/K64</f>
        <v>#DIV/0!</v>
      </c>
      <c r="O64" s="312" t="b">
        <v>0</v>
      </c>
      <c r="P64" s="313" t="b">
        <v>0</v>
      </c>
      <c r="Q64" s="314"/>
      <c r="R64" s="311"/>
      <c r="S64" s="238">
        <f t="shared" ref="S64:S67" si="359">Q64-R64</f>
        <v>0</v>
      </c>
      <c r="T64" s="239" t="e">
        <f t="shared" ref="T64:T68" si="360">R64/Q64</f>
        <v>#DIV/0!</v>
      </c>
      <c r="U64" s="482"/>
      <c r="V64" s="482">
        <f t="shared" ref="V64:V67" si="361">S64-U64</f>
        <v>0</v>
      </c>
      <c r="W64" s="240"/>
      <c r="X64" s="315" t="b">
        <v>0</v>
      </c>
      <c r="Y64" s="311"/>
      <c r="Z64" s="242">
        <f t="shared" ref="Z64:Z67" si="362">S64</f>
        <v>0</v>
      </c>
      <c r="AA64" s="242">
        <f t="shared" ref="AA64:AA67" si="363">Y64+Z64</f>
        <v>0</v>
      </c>
      <c r="AB64" s="240"/>
      <c r="AC64" s="244">
        <f t="shared" ref="AC64:AC67" si="364">Y64</f>
        <v>0</v>
      </c>
      <c r="AD64" s="311"/>
      <c r="AE64" s="245">
        <f t="shared" ref="AE64:AE67" si="365">AC64-AD64</f>
        <v>0</v>
      </c>
      <c r="AF64" s="246" t="e">
        <f t="shared" ref="AF64:AF68" si="366">AD64/AC64</f>
        <v>#DIV/0!</v>
      </c>
      <c r="AG64" s="482"/>
      <c r="AH64" s="482">
        <f t="shared" ref="AH64:AH67" si="367">AE64-AG64</f>
        <v>0</v>
      </c>
      <c r="AI64" s="240"/>
      <c r="AJ64" s="315" t="b">
        <v>0</v>
      </c>
      <c r="AK64" s="311"/>
      <c r="AL64" s="247">
        <f>AE64+S64</f>
        <v>0</v>
      </c>
      <c r="AM64" s="247">
        <f t="shared" ref="AM64:AM67" si="368">AK64+AL64</f>
        <v>0</v>
      </c>
      <c r="AN64" s="240"/>
      <c r="AO64" s="248">
        <f t="shared" ref="AO64:AO67" si="369">AK64</f>
        <v>0</v>
      </c>
      <c r="AP64" s="311"/>
      <c r="AQ64" s="249">
        <f t="shared" ref="AQ64:AQ67" si="370">AO64-AP64</f>
        <v>0</v>
      </c>
      <c r="AR64" s="250" t="e">
        <f t="shared" ref="AR64:AR67" si="371">AP64/AO64</f>
        <v>#DIV/0!</v>
      </c>
      <c r="AS64" s="482"/>
      <c r="AT64" s="482">
        <f t="shared" ref="AT64:AT67" si="372">AQ64-AS64</f>
        <v>0</v>
      </c>
      <c r="AU64" s="240"/>
      <c r="AV64" s="315" t="b">
        <v>0</v>
      </c>
      <c r="AW64" s="311"/>
      <c r="AX64" s="365">
        <f t="shared" ref="AX64:AX67" si="373">AQ64+AE64</f>
        <v>0</v>
      </c>
      <c r="AY64" s="365">
        <f t="shared" ref="AY64:AY67" si="374">AW64+AX64</f>
        <v>0</v>
      </c>
      <c r="AZ64" s="240"/>
      <c r="BA64" s="374">
        <f t="shared" ref="BA64:BA67" si="375">AW64</f>
        <v>0</v>
      </c>
      <c r="BB64" s="311"/>
      <c r="BC64" s="375">
        <f t="shared" ref="BC64:BC67" si="376">BA64-BB64</f>
        <v>0</v>
      </c>
      <c r="BD64" s="376" t="e">
        <f t="shared" ref="BD64:BD67" si="377">BB64/BA64</f>
        <v>#DIV/0!</v>
      </c>
      <c r="BE64" s="482"/>
      <c r="BF64" s="482">
        <f t="shared" ref="BF64:BF67" si="378">BC64-BE64</f>
        <v>0</v>
      </c>
      <c r="BG64" s="240"/>
    </row>
    <row r="65" spans="1:59" x14ac:dyDescent="0.25">
      <c r="A65" s="218"/>
      <c r="B65" s="813"/>
      <c r="C65" s="310" t="s">
        <v>328</v>
      </c>
      <c r="D65" s="45"/>
      <c r="E65" s="45"/>
      <c r="F65" s="311"/>
      <c r="G65" s="311"/>
      <c r="H65" s="311"/>
      <c r="I65" s="311"/>
      <c r="J65" s="311"/>
      <c r="K65" s="404">
        <f t="shared" si="357"/>
        <v>0</v>
      </c>
      <c r="L65" s="404">
        <f t="shared" si="357"/>
        <v>0</v>
      </c>
      <c r="M65" s="404">
        <f t="shared" si="357"/>
        <v>0</v>
      </c>
      <c r="N65" s="405" t="e">
        <f t="shared" si="358"/>
        <v>#DIV/0!</v>
      </c>
      <c r="O65" s="312" t="b">
        <v>0</v>
      </c>
      <c r="P65" s="313" t="b">
        <v>0</v>
      </c>
      <c r="Q65" s="314"/>
      <c r="R65" s="311"/>
      <c r="S65" s="238">
        <f t="shared" si="359"/>
        <v>0</v>
      </c>
      <c r="T65" s="239" t="e">
        <f t="shared" si="360"/>
        <v>#DIV/0!</v>
      </c>
      <c r="U65" s="482"/>
      <c r="V65" s="482">
        <f t="shared" si="361"/>
        <v>0</v>
      </c>
      <c r="W65" s="240"/>
      <c r="X65" s="315" t="b">
        <v>0</v>
      </c>
      <c r="Y65" s="311"/>
      <c r="Z65" s="242">
        <f t="shared" si="362"/>
        <v>0</v>
      </c>
      <c r="AA65" s="242">
        <f t="shared" si="363"/>
        <v>0</v>
      </c>
      <c r="AB65" s="240"/>
      <c r="AC65" s="244">
        <f t="shared" si="364"/>
        <v>0</v>
      </c>
      <c r="AD65" s="311"/>
      <c r="AE65" s="245">
        <f t="shared" si="365"/>
        <v>0</v>
      </c>
      <c r="AF65" s="246" t="e">
        <f t="shared" si="366"/>
        <v>#DIV/0!</v>
      </c>
      <c r="AG65" s="482"/>
      <c r="AH65" s="482">
        <f t="shared" si="367"/>
        <v>0</v>
      </c>
      <c r="AI65" s="240"/>
      <c r="AJ65" s="315" t="b">
        <v>0</v>
      </c>
      <c r="AK65" s="311"/>
      <c r="AL65" s="247">
        <f>AE65+S65</f>
        <v>0</v>
      </c>
      <c r="AM65" s="247">
        <f t="shared" si="368"/>
        <v>0</v>
      </c>
      <c r="AN65" s="240"/>
      <c r="AO65" s="248">
        <f t="shared" si="369"/>
        <v>0</v>
      </c>
      <c r="AP65" s="311"/>
      <c r="AQ65" s="249">
        <f t="shared" si="370"/>
        <v>0</v>
      </c>
      <c r="AR65" s="250" t="e">
        <f t="shared" si="371"/>
        <v>#DIV/0!</v>
      </c>
      <c r="AS65" s="482"/>
      <c r="AT65" s="482">
        <f t="shared" si="372"/>
        <v>0</v>
      </c>
      <c r="AU65" s="240"/>
      <c r="AV65" s="315" t="b">
        <v>0</v>
      </c>
      <c r="AW65" s="311"/>
      <c r="AX65" s="365">
        <f t="shared" si="373"/>
        <v>0</v>
      </c>
      <c r="AY65" s="365">
        <f t="shared" si="374"/>
        <v>0</v>
      </c>
      <c r="AZ65" s="240"/>
      <c r="BA65" s="374">
        <f t="shared" si="375"/>
        <v>0</v>
      </c>
      <c r="BB65" s="311"/>
      <c r="BC65" s="375">
        <f t="shared" si="376"/>
        <v>0</v>
      </c>
      <c r="BD65" s="376" t="e">
        <f t="shared" si="377"/>
        <v>#DIV/0!</v>
      </c>
      <c r="BE65" s="482"/>
      <c r="BF65" s="482">
        <f t="shared" si="378"/>
        <v>0</v>
      </c>
      <c r="BG65" s="240"/>
    </row>
    <row r="66" spans="1:59" x14ac:dyDescent="0.25">
      <c r="A66" s="218"/>
      <c r="B66" s="813"/>
      <c r="C66" s="310" t="s">
        <v>329</v>
      </c>
      <c r="D66" s="45"/>
      <c r="E66" s="45"/>
      <c r="F66" s="311"/>
      <c r="G66" s="311"/>
      <c r="H66" s="311"/>
      <c r="I66" s="311"/>
      <c r="J66" s="311"/>
      <c r="K66" s="404">
        <f t="shared" si="357"/>
        <v>0</v>
      </c>
      <c r="L66" s="404">
        <f t="shared" si="357"/>
        <v>0</v>
      </c>
      <c r="M66" s="404">
        <f t="shared" si="357"/>
        <v>0</v>
      </c>
      <c r="N66" s="405" t="e">
        <f t="shared" si="358"/>
        <v>#DIV/0!</v>
      </c>
      <c r="O66" s="312" t="b">
        <v>0</v>
      </c>
      <c r="P66" s="313" t="b">
        <v>0</v>
      </c>
      <c r="Q66" s="314"/>
      <c r="R66" s="311"/>
      <c r="S66" s="238">
        <f t="shared" si="359"/>
        <v>0</v>
      </c>
      <c r="T66" s="239" t="e">
        <f t="shared" si="360"/>
        <v>#DIV/0!</v>
      </c>
      <c r="U66" s="482"/>
      <c r="V66" s="482">
        <f t="shared" si="361"/>
        <v>0</v>
      </c>
      <c r="W66" s="240"/>
      <c r="X66" s="315" t="b">
        <v>0</v>
      </c>
      <c r="Y66" s="311"/>
      <c r="Z66" s="242">
        <f t="shared" si="362"/>
        <v>0</v>
      </c>
      <c r="AA66" s="242">
        <f t="shared" si="363"/>
        <v>0</v>
      </c>
      <c r="AB66" s="240"/>
      <c r="AC66" s="244">
        <f t="shared" si="364"/>
        <v>0</v>
      </c>
      <c r="AD66" s="311"/>
      <c r="AE66" s="245">
        <f t="shared" si="365"/>
        <v>0</v>
      </c>
      <c r="AF66" s="246" t="e">
        <f t="shared" si="366"/>
        <v>#DIV/0!</v>
      </c>
      <c r="AG66" s="482"/>
      <c r="AH66" s="482">
        <f t="shared" si="367"/>
        <v>0</v>
      </c>
      <c r="AI66" s="240"/>
      <c r="AJ66" s="315" t="b">
        <v>0</v>
      </c>
      <c r="AK66" s="311"/>
      <c r="AL66" s="247">
        <f>AE66+S66</f>
        <v>0</v>
      </c>
      <c r="AM66" s="247">
        <f t="shared" si="368"/>
        <v>0</v>
      </c>
      <c r="AN66" s="240"/>
      <c r="AO66" s="248">
        <f t="shared" si="369"/>
        <v>0</v>
      </c>
      <c r="AP66" s="311"/>
      <c r="AQ66" s="249">
        <f t="shared" si="370"/>
        <v>0</v>
      </c>
      <c r="AR66" s="250" t="e">
        <f t="shared" si="371"/>
        <v>#DIV/0!</v>
      </c>
      <c r="AS66" s="482"/>
      <c r="AT66" s="482">
        <f t="shared" si="372"/>
        <v>0</v>
      </c>
      <c r="AU66" s="240"/>
      <c r="AV66" s="315" t="b">
        <v>0</v>
      </c>
      <c r="AW66" s="311"/>
      <c r="AX66" s="365">
        <f t="shared" si="373"/>
        <v>0</v>
      </c>
      <c r="AY66" s="365">
        <f t="shared" si="374"/>
        <v>0</v>
      </c>
      <c r="AZ66" s="240"/>
      <c r="BA66" s="374">
        <f t="shared" si="375"/>
        <v>0</v>
      </c>
      <c r="BB66" s="311"/>
      <c r="BC66" s="375">
        <f t="shared" si="376"/>
        <v>0</v>
      </c>
      <c r="BD66" s="376" t="e">
        <f t="shared" si="377"/>
        <v>#DIV/0!</v>
      </c>
      <c r="BE66" s="482"/>
      <c r="BF66" s="482">
        <f t="shared" si="378"/>
        <v>0</v>
      </c>
      <c r="BG66" s="240"/>
    </row>
    <row r="67" spans="1:59" x14ac:dyDescent="0.25">
      <c r="A67" s="218"/>
      <c r="B67" s="813"/>
      <c r="C67" s="310" t="s">
        <v>330</v>
      </c>
      <c r="D67" s="45"/>
      <c r="E67" s="45"/>
      <c r="F67" s="311"/>
      <c r="G67" s="311"/>
      <c r="H67" s="311"/>
      <c r="I67" s="311"/>
      <c r="J67" s="311"/>
      <c r="K67" s="404">
        <f t="shared" si="357"/>
        <v>0</v>
      </c>
      <c r="L67" s="404">
        <f t="shared" si="357"/>
        <v>0</v>
      </c>
      <c r="M67" s="404">
        <f t="shared" si="357"/>
        <v>0</v>
      </c>
      <c r="N67" s="405" t="e">
        <f t="shared" si="358"/>
        <v>#DIV/0!</v>
      </c>
      <c r="O67" s="312" t="b">
        <v>0</v>
      </c>
      <c r="P67" s="313" t="b">
        <v>0</v>
      </c>
      <c r="Q67" s="314"/>
      <c r="R67" s="311"/>
      <c r="S67" s="238">
        <f t="shared" si="359"/>
        <v>0</v>
      </c>
      <c r="T67" s="239" t="e">
        <f t="shared" si="360"/>
        <v>#DIV/0!</v>
      </c>
      <c r="U67" s="482"/>
      <c r="V67" s="482">
        <f t="shared" si="361"/>
        <v>0</v>
      </c>
      <c r="W67" s="240"/>
      <c r="X67" s="315" t="b">
        <v>0</v>
      </c>
      <c r="Y67" s="311"/>
      <c r="Z67" s="242">
        <f t="shared" si="362"/>
        <v>0</v>
      </c>
      <c r="AA67" s="242">
        <f t="shared" si="363"/>
        <v>0</v>
      </c>
      <c r="AB67" s="240"/>
      <c r="AC67" s="244">
        <f t="shared" si="364"/>
        <v>0</v>
      </c>
      <c r="AD67" s="311"/>
      <c r="AE67" s="245">
        <f t="shared" si="365"/>
        <v>0</v>
      </c>
      <c r="AF67" s="246" t="e">
        <f t="shared" si="366"/>
        <v>#DIV/0!</v>
      </c>
      <c r="AG67" s="482"/>
      <c r="AH67" s="482">
        <f t="shared" si="367"/>
        <v>0</v>
      </c>
      <c r="AI67" s="240"/>
      <c r="AJ67" s="315" t="b">
        <v>0</v>
      </c>
      <c r="AK67" s="311"/>
      <c r="AL67" s="247">
        <f>AE67+S67</f>
        <v>0</v>
      </c>
      <c r="AM67" s="247">
        <f t="shared" si="368"/>
        <v>0</v>
      </c>
      <c r="AN67" s="240"/>
      <c r="AO67" s="248">
        <f t="shared" si="369"/>
        <v>0</v>
      </c>
      <c r="AP67" s="311"/>
      <c r="AQ67" s="249">
        <f t="shared" si="370"/>
        <v>0</v>
      </c>
      <c r="AR67" s="250" t="e">
        <f t="shared" si="371"/>
        <v>#DIV/0!</v>
      </c>
      <c r="AS67" s="482"/>
      <c r="AT67" s="482">
        <f t="shared" si="372"/>
        <v>0</v>
      </c>
      <c r="AU67" s="240"/>
      <c r="AV67" s="315" t="b">
        <v>0</v>
      </c>
      <c r="AW67" s="311"/>
      <c r="AX67" s="365">
        <f t="shared" si="373"/>
        <v>0</v>
      </c>
      <c r="AY67" s="365">
        <f t="shared" si="374"/>
        <v>0</v>
      </c>
      <c r="AZ67" s="240"/>
      <c r="BA67" s="374">
        <f t="shared" si="375"/>
        <v>0</v>
      </c>
      <c r="BB67" s="311"/>
      <c r="BC67" s="375">
        <f t="shared" si="376"/>
        <v>0</v>
      </c>
      <c r="BD67" s="376" t="e">
        <f t="shared" si="377"/>
        <v>#DIV/0!</v>
      </c>
      <c r="BE67" s="482"/>
      <c r="BF67" s="482">
        <f t="shared" si="378"/>
        <v>0</v>
      </c>
      <c r="BG67" s="240"/>
    </row>
    <row r="68" spans="1:59" s="296" customFormat="1" ht="15.75" thickBot="1" x14ac:dyDescent="0.3">
      <c r="A68" s="295"/>
      <c r="B68" s="822"/>
      <c r="C68" s="823" t="s">
        <v>166</v>
      </c>
      <c r="D68" s="824"/>
      <c r="E68" s="825"/>
      <c r="F68" s="412">
        <f t="shared" ref="F68:M68" si="379">SUBTOTAL(9,F64:F67)</f>
        <v>0</v>
      </c>
      <c r="G68" s="412"/>
      <c r="H68" s="412"/>
      <c r="I68" s="412"/>
      <c r="J68" s="412"/>
      <c r="K68" s="412">
        <f t="shared" si="379"/>
        <v>0</v>
      </c>
      <c r="L68" s="412">
        <f t="shared" si="379"/>
        <v>0</v>
      </c>
      <c r="M68" s="412">
        <f t="shared" si="379"/>
        <v>0</v>
      </c>
      <c r="N68" s="413" t="e">
        <f t="shared" si="358"/>
        <v>#DIV/0!</v>
      </c>
      <c r="O68" s="414"/>
      <c r="P68" s="415"/>
      <c r="Q68" s="416">
        <f t="shared" ref="Q68:S68" si="380">SUBTOTAL(9,Q64:Q67)</f>
        <v>0</v>
      </c>
      <c r="R68" s="417">
        <f t="shared" si="380"/>
        <v>0</v>
      </c>
      <c r="S68" s="417">
        <f t="shared" si="380"/>
        <v>0</v>
      </c>
      <c r="T68" s="413" t="e">
        <f t="shared" si="360"/>
        <v>#DIV/0!</v>
      </c>
      <c r="U68" s="488">
        <f>SUBTOTAL(9,U64:U67)</f>
        <v>0</v>
      </c>
      <c r="V68" s="488">
        <f t="shared" ref="V68" si="381">SUBTOTAL(9,V64:V67)</f>
        <v>0</v>
      </c>
      <c r="W68" s="418"/>
      <c r="X68" s="419"/>
      <c r="Y68" s="417">
        <f>SUBTOTAL(9,Y64:Y67)</f>
        <v>0</v>
      </c>
      <c r="Z68" s="417">
        <f t="shared" ref="Z68:AA68" si="382">SUBTOTAL(9,Z64:Z67)</f>
        <v>0</v>
      </c>
      <c r="AA68" s="417">
        <f t="shared" si="382"/>
        <v>0</v>
      </c>
      <c r="AB68" s="418"/>
      <c r="AC68" s="412">
        <f t="shared" ref="AC68:AE68" si="383">SUBTOTAL(9,AC64:AC67)</f>
        <v>0</v>
      </c>
      <c r="AD68" s="417">
        <f t="shared" si="383"/>
        <v>0</v>
      </c>
      <c r="AE68" s="417">
        <f t="shared" si="383"/>
        <v>0</v>
      </c>
      <c r="AF68" s="413" t="e">
        <f t="shared" si="366"/>
        <v>#DIV/0!</v>
      </c>
      <c r="AG68" s="488">
        <f>SUBTOTAL(9,AG64:AG67)</f>
        <v>0</v>
      </c>
      <c r="AH68" s="488">
        <f t="shared" ref="AH68" si="384">SUBTOTAL(9,AH64:AH67)</f>
        <v>0</v>
      </c>
      <c r="AI68" s="418"/>
      <c r="AJ68" s="419"/>
      <c r="AK68" s="417">
        <f>SUBTOTAL(9,AK64:AK67)</f>
        <v>0</v>
      </c>
      <c r="AL68" s="417">
        <f t="shared" ref="AL68" si="385">SUBTOTAL(9,AL64:AL67)</f>
        <v>0</v>
      </c>
      <c r="AM68" s="417">
        <f t="shared" ref="AM68" si="386">SUBTOTAL(9,AM64:AM67)</f>
        <v>0</v>
      </c>
      <c r="AN68" s="418"/>
      <c r="AO68" s="412">
        <f t="shared" ref="AO68" si="387">SUBTOTAL(9,AO64:AO67)</f>
        <v>0</v>
      </c>
      <c r="AP68" s="417">
        <f t="shared" ref="AP68" si="388">SUBTOTAL(9,AP64:AP67)</f>
        <v>0</v>
      </c>
      <c r="AQ68" s="417">
        <f t="shared" ref="AQ68" si="389">SUBTOTAL(9,AQ64:AQ67)</f>
        <v>0</v>
      </c>
      <c r="AR68" s="413" t="e">
        <f t="shared" ref="AR68" si="390">AP68/AO68</f>
        <v>#DIV/0!</v>
      </c>
      <c r="AS68" s="488">
        <f>SUBTOTAL(9,AS64:AS67)</f>
        <v>0</v>
      </c>
      <c r="AT68" s="488">
        <f t="shared" ref="AT68" si="391">SUBTOTAL(9,AT64:AT67)</f>
        <v>0</v>
      </c>
      <c r="AU68" s="418"/>
      <c r="AV68" s="419"/>
      <c r="AW68" s="417">
        <f>SUBTOTAL(9,AW64:AW67)</f>
        <v>0</v>
      </c>
      <c r="AX68" s="417">
        <f t="shared" ref="AX68:AY68" si="392">SUBTOTAL(9,AX64:AX67)</f>
        <v>0</v>
      </c>
      <c r="AY68" s="417">
        <f t="shared" si="392"/>
        <v>0</v>
      </c>
      <c r="AZ68" s="418"/>
      <c r="BA68" s="412">
        <f t="shared" ref="BA68:BB68" si="393">SUBTOTAL(9,BA64:BA67)</f>
        <v>0</v>
      </c>
      <c r="BB68" s="417">
        <f t="shared" si="393"/>
        <v>0</v>
      </c>
      <c r="BC68" s="417">
        <f>SUBTOTAL(9,BC64:BC67)</f>
        <v>0</v>
      </c>
      <c r="BD68" s="413" t="e">
        <f>BB68/BA68</f>
        <v>#DIV/0!</v>
      </c>
      <c r="BE68" s="488">
        <f>SUBTOTAL(9,BE64:BE67)</f>
        <v>0</v>
      </c>
      <c r="BF68" s="488">
        <f t="shared" ref="BF68" si="394">SUBTOTAL(9,BF64:BF67)</f>
        <v>0</v>
      </c>
      <c r="BG68" s="418"/>
    </row>
  </sheetData>
  <dataConsolidate/>
  <mergeCells count="118">
    <mergeCell ref="BE62:BF62"/>
    <mergeCell ref="AI62:AI63"/>
    <mergeCell ref="AU62:AU63"/>
    <mergeCell ref="BG62:BG63"/>
    <mergeCell ref="U3:V3"/>
    <mergeCell ref="U18:V18"/>
    <mergeCell ref="U62:V62"/>
    <mergeCell ref="W62:W63"/>
    <mergeCell ref="AG3:AH3"/>
    <mergeCell ref="AG18:AH18"/>
    <mergeCell ref="AG62:AH62"/>
    <mergeCell ref="AJ16:AK16"/>
    <mergeCell ref="AO16:AP16"/>
    <mergeCell ref="AC16:AD16"/>
    <mergeCell ref="AO17:AU17"/>
    <mergeCell ref="AU18:AU19"/>
    <mergeCell ref="AS3:AT3"/>
    <mergeCell ref="AS18:AT18"/>
    <mergeCell ref="AS62:AT62"/>
    <mergeCell ref="BA61:BG61"/>
    <mergeCell ref="AV62:AV63"/>
    <mergeCell ref="AZ62:AZ63"/>
    <mergeCell ref="B64:B68"/>
    <mergeCell ref="C68:E68"/>
    <mergeCell ref="O62:O63"/>
    <mergeCell ref="P62:P63"/>
    <mergeCell ref="B30:E30"/>
    <mergeCell ref="B41:E41"/>
    <mergeCell ref="B38:B40"/>
    <mergeCell ref="F61:P61"/>
    <mergeCell ref="B61:B63"/>
    <mergeCell ref="C61:C63"/>
    <mergeCell ref="D61:D63"/>
    <mergeCell ref="E61:E63"/>
    <mergeCell ref="B58:E58"/>
    <mergeCell ref="AB62:AB63"/>
    <mergeCell ref="X61:AB61"/>
    <mergeCell ref="AC61:AI61"/>
    <mergeCell ref="X18:X19"/>
    <mergeCell ref="AJ61:AN61"/>
    <mergeCell ref="X17:AB17"/>
    <mergeCell ref="AB18:AB19"/>
    <mergeCell ref="AC17:AI17"/>
    <mergeCell ref="AJ17:AN17"/>
    <mergeCell ref="AJ18:AJ19"/>
    <mergeCell ref="AN18:AN19"/>
    <mergeCell ref="AI18:AI19"/>
    <mergeCell ref="W3:W4"/>
    <mergeCell ref="AO61:AU61"/>
    <mergeCell ref="F2:P2"/>
    <mergeCell ref="Q2:W2"/>
    <mergeCell ref="Q16:R16"/>
    <mergeCell ref="X3:X4"/>
    <mergeCell ref="X2:AB2"/>
    <mergeCell ref="AC2:AI2"/>
    <mergeCell ref="AJ2:AN2"/>
    <mergeCell ref="Q17:W17"/>
    <mergeCell ref="W18:W19"/>
    <mergeCell ref="O18:O19"/>
    <mergeCell ref="P18:P19"/>
    <mergeCell ref="F17:P17"/>
    <mergeCell ref="B16:P16"/>
    <mergeCell ref="B52:E52"/>
    <mergeCell ref="B32:B34"/>
    <mergeCell ref="B59:E59"/>
    <mergeCell ref="B9:E9"/>
    <mergeCell ref="B8:C8"/>
    <mergeCell ref="E17:E19"/>
    <mergeCell ref="B5:C5"/>
    <mergeCell ref="B6:C6"/>
    <mergeCell ref="B7:C7"/>
    <mergeCell ref="O3:O4"/>
    <mergeCell ref="P3:P4"/>
    <mergeCell ref="B10:C10"/>
    <mergeCell ref="B14:E14"/>
    <mergeCell ref="B11:C11"/>
    <mergeCell ref="B12:C12"/>
    <mergeCell ref="B13:C13"/>
    <mergeCell ref="B17:B19"/>
    <mergeCell ref="C17:C19"/>
    <mergeCell ref="D17:D19"/>
    <mergeCell ref="BA2:BG2"/>
    <mergeCell ref="AV3:AV4"/>
    <mergeCell ref="AZ3:AZ4"/>
    <mergeCell ref="BG3:BG4"/>
    <mergeCell ref="AV16:AW16"/>
    <mergeCell ref="BA16:BB16"/>
    <mergeCell ref="AV17:AZ17"/>
    <mergeCell ref="BA17:BG17"/>
    <mergeCell ref="AV18:AV19"/>
    <mergeCell ref="AZ18:AZ19"/>
    <mergeCell ref="BG18:BG19"/>
    <mergeCell ref="BE3:BF3"/>
    <mergeCell ref="BE18:BF18"/>
    <mergeCell ref="B21:B23"/>
    <mergeCell ref="B35:B37"/>
    <mergeCell ref="B43:B45"/>
    <mergeCell ref="B46:B48"/>
    <mergeCell ref="B49:B51"/>
    <mergeCell ref="F3:J3"/>
    <mergeCell ref="F18:J18"/>
    <mergeCell ref="F62:J62"/>
    <mergeCell ref="AV2:AZ2"/>
    <mergeCell ref="AV61:AZ61"/>
    <mergeCell ref="AJ62:AJ63"/>
    <mergeCell ref="AN62:AN63"/>
    <mergeCell ref="X62:X63"/>
    <mergeCell ref="AB3:AB4"/>
    <mergeCell ref="X16:Y16"/>
    <mergeCell ref="B24:B26"/>
    <mergeCell ref="B27:B29"/>
    <mergeCell ref="AO2:AU2"/>
    <mergeCell ref="AI3:AI4"/>
    <mergeCell ref="AJ3:AJ4"/>
    <mergeCell ref="AN3:AN4"/>
    <mergeCell ref="AU3:AU4"/>
    <mergeCell ref="B2:E4"/>
    <mergeCell ref="Q61:W6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promptTitle="Agency" prompt="choose IA from drop down list" xr:uid="{6127F4E8-206A-4159-9B0E-2C945AC9A695}">
          <x14:formula1>
            <xm:f>Lists!$D$2:$D$13</xm:f>
          </x14:formula1>
          <xm:sqref>D5:D8 D24:D29 D32:D40 D10:D13 D65:D67 D54:D57 D43:D51</xm:sqref>
        </x14:dataValidation>
        <x14:dataValidation type="list" showInputMessage="1" showErrorMessage="1" promptTitle="IA Role" prompt="Choose IA role from drop down list" xr:uid="{1E88AE28-9875-46DF-8734-CD9D9A74E219}">
          <x14:formula1>
            <xm:f>Lists!$F$2:$F$6</xm:f>
          </x14:formula1>
          <xm:sqref>E5:E8 E54:E57 E32:E40 E10:E13 E64:E67 E21:E29 E43:E51</xm:sqref>
        </x14:dataValidation>
        <x14:dataValidation type="list" showInputMessage="1" showErrorMessage="1" promptTitle="Agency" prompt="Choose IA from drop down list" xr:uid="{D6D8023D-32E4-46A7-A13D-713AAE53E30B}">
          <x14:formula1>
            <xm:f>Lists!$D$2:$D$13</xm:f>
          </x14:formula1>
          <xm:sqref>D64 D21:D23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E135A-07D3-44CE-A2F1-5C229375E488}">
  <dimension ref="B2:O28"/>
  <sheetViews>
    <sheetView workbookViewId="0">
      <selection activeCell="G22" sqref="G22"/>
    </sheetView>
  </sheetViews>
  <sheetFormatPr defaultRowHeight="15" x14ac:dyDescent="0.25"/>
  <cols>
    <col min="1" max="1" width="2.85546875" customWidth="1"/>
    <col min="2" max="2" width="71.7109375" customWidth="1"/>
    <col min="3" max="3" width="12.7109375" style="48" customWidth="1"/>
    <col min="4" max="4" width="12.42578125" style="48" customWidth="1"/>
    <col min="5" max="6" width="9.28515625" style="48" customWidth="1"/>
    <col min="7" max="8" width="11.140625" style="48" customWidth="1"/>
    <col min="9" max="10" width="9.140625" style="48" customWidth="1"/>
    <col min="11" max="12" width="11.140625" style="48" customWidth="1"/>
    <col min="13" max="14" width="9.140625" style="48" customWidth="1"/>
    <col min="15" max="15" width="38.5703125" customWidth="1"/>
  </cols>
  <sheetData>
    <row r="2" spans="2:15" ht="54.75" customHeight="1" x14ac:dyDescent="0.25">
      <c r="B2" s="848" t="s">
        <v>187</v>
      </c>
      <c r="C2" s="848"/>
      <c r="D2" s="848"/>
      <c r="E2" s="848"/>
      <c r="F2" s="848"/>
      <c r="G2" s="848"/>
      <c r="H2" s="848"/>
      <c r="I2" s="848"/>
      <c r="J2" s="848"/>
      <c r="K2" s="848"/>
      <c r="L2" s="848"/>
      <c r="M2" s="848"/>
      <c r="N2" s="848"/>
      <c r="O2" s="848"/>
    </row>
    <row r="3" spans="2:15" ht="18.75" customHeight="1" x14ac:dyDescent="0.25">
      <c r="B3" s="849" t="s">
        <v>313</v>
      </c>
      <c r="C3" s="851" t="s">
        <v>314</v>
      </c>
      <c r="D3" s="852"/>
      <c r="E3" s="852"/>
      <c r="F3" s="853"/>
      <c r="G3" s="854" t="s">
        <v>190</v>
      </c>
      <c r="H3" s="855"/>
      <c r="I3" s="855"/>
      <c r="J3" s="856"/>
      <c r="K3" s="857" t="s">
        <v>191</v>
      </c>
      <c r="L3" s="858"/>
      <c r="M3" s="858"/>
      <c r="N3" s="859"/>
      <c r="O3" s="849" t="s">
        <v>91</v>
      </c>
    </row>
    <row r="4" spans="2:15" ht="45" x14ac:dyDescent="0.25">
      <c r="B4" s="850"/>
      <c r="C4" s="443" t="s">
        <v>315</v>
      </c>
      <c r="D4" s="443" t="s">
        <v>316</v>
      </c>
      <c r="E4" s="443" t="s">
        <v>90</v>
      </c>
      <c r="F4" s="443" t="s">
        <v>89</v>
      </c>
      <c r="G4" s="453" t="s">
        <v>317</v>
      </c>
      <c r="H4" s="453" t="s">
        <v>318</v>
      </c>
      <c r="I4" s="453" t="s">
        <v>90</v>
      </c>
      <c r="J4" s="453" t="s">
        <v>89</v>
      </c>
      <c r="K4" s="658" t="s">
        <v>317</v>
      </c>
      <c r="L4" s="658" t="s">
        <v>318</v>
      </c>
      <c r="M4" s="658" t="s">
        <v>90</v>
      </c>
      <c r="N4" s="658" t="s">
        <v>89</v>
      </c>
      <c r="O4" s="850"/>
    </row>
    <row r="5" spans="2:15" x14ac:dyDescent="0.25">
      <c r="B5" s="430" t="s">
        <v>92</v>
      </c>
      <c r="C5" s="442">
        <f>G5+K5</f>
        <v>0</v>
      </c>
      <c r="D5" s="442">
        <f>H5+L5</f>
        <v>0</v>
      </c>
      <c r="E5" s="442">
        <f>I5+M5</f>
        <v>0</v>
      </c>
      <c r="F5" s="442">
        <f>J5+N5</f>
        <v>0</v>
      </c>
      <c r="G5" s="489"/>
      <c r="H5" s="490">
        <f>I5+J5</f>
        <v>0</v>
      </c>
      <c r="I5" s="491"/>
      <c r="J5" s="491"/>
      <c r="K5" s="489"/>
      <c r="L5" s="659">
        <f>M5+N5</f>
        <v>0</v>
      </c>
      <c r="M5" s="491"/>
      <c r="N5" s="491"/>
      <c r="O5" s="660" t="s">
        <v>93</v>
      </c>
    </row>
    <row r="6" spans="2:15" x14ac:dyDescent="0.25">
      <c r="B6" s="46" t="s">
        <v>240</v>
      </c>
      <c r="C6" s="442">
        <f t="shared" ref="C6:F12" si="0">G6+K6</f>
        <v>0</v>
      </c>
      <c r="D6" s="442">
        <f t="shared" si="0"/>
        <v>0</v>
      </c>
      <c r="E6" s="442">
        <f t="shared" si="0"/>
        <v>0</v>
      </c>
      <c r="F6" s="442">
        <f t="shared" si="0"/>
        <v>0</v>
      </c>
      <c r="G6" s="489"/>
      <c r="H6" s="490">
        <f t="shared" ref="H6:H12" si="1">I6+J6</f>
        <v>0</v>
      </c>
      <c r="I6" s="491"/>
      <c r="J6" s="491"/>
      <c r="K6" s="489"/>
      <c r="L6" s="659">
        <f t="shared" ref="L6:L12" si="2">M6+N6</f>
        <v>0</v>
      </c>
      <c r="M6" s="491"/>
      <c r="N6" s="491"/>
      <c r="O6" s="661" t="s">
        <v>241</v>
      </c>
    </row>
    <row r="7" spans="2:15" x14ac:dyDescent="0.25">
      <c r="B7" s="430" t="s">
        <v>242</v>
      </c>
      <c r="C7" s="442">
        <f t="shared" si="0"/>
        <v>0</v>
      </c>
      <c r="D7" s="442">
        <f t="shared" si="0"/>
        <v>0</v>
      </c>
      <c r="E7" s="442">
        <f t="shared" si="0"/>
        <v>0</v>
      </c>
      <c r="F7" s="442">
        <f t="shared" si="0"/>
        <v>0</v>
      </c>
      <c r="G7" s="489"/>
      <c r="H7" s="490">
        <f t="shared" si="1"/>
        <v>0</v>
      </c>
      <c r="I7" s="491"/>
      <c r="J7" s="491"/>
      <c r="K7" s="489"/>
      <c r="L7" s="659">
        <f t="shared" si="2"/>
        <v>0</v>
      </c>
      <c r="M7" s="491"/>
      <c r="N7" s="491"/>
      <c r="O7" s="660" t="s">
        <v>93</v>
      </c>
    </row>
    <row r="8" spans="2:15" x14ac:dyDescent="0.25">
      <c r="B8" s="430" t="s">
        <v>243</v>
      </c>
      <c r="C8" s="442">
        <f t="shared" si="0"/>
        <v>0</v>
      </c>
      <c r="D8" s="442">
        <f t="shared" si="0"/>
        <v>0</v>
      </c>
      <c r="E8" s="442">
        <f t="shared" si="0"/>
        <v>0</v>
      </c>
      <c r="F8" s="442">
        <f t="shared" si="0"/>
        <v>0</v>
      </c>
      <c r="G8" s="489"/>
      <c r="H8" s="490">
        <f t="shared" si="1"/>
        <v>0</v>
      </c>
      <c r="I8" s="491"/>
      <c r="J8" s="491"/>
      <c r="K8" s="489"/>
      <c r="L8" s="659">
        <f t="shared" si="2"/>
        <v>0</v>
      </c>
      <c r="M8" s="491"/>
      <c r="N8" s="491"/>
      <c r="O8" s="661" t="s">
        <v>93</v>
      </c>
    </row>
    <row r="9" spans="2:15" x14ac:dyDescent="0.25">
      <c r="B9" s="430" t="s">
        <v>244</v>
      </c>
      <c r="C9" s="442">
        <f t="shared" si="0"/>
        <v>0</v>
      </c>
      <c r="D9" s="442">
        <f t="shared" si="0"/>
        <v>0</v>
      </c>
      <c r="E9" s="442">
        <f t="shared" si="0"/>
        <v>0</v>
      </c>
      <c r="F9" s="442">
        <f t="shared" si="0"/>
        <v>0</v>
      </c>
      <c r="G9" s="489"/>
      <c r="H9" s="490">
        <f t="shared" si="1"/>
        <v>0</v>
      </c>
      <c r="I9" s="491"/>
      <c r="J9" s="491"/>
      <c r="K9" s="489"/>
      <c r="L9" s="659">
        <f t="shared" si="2"/>
        <v>0</v>
      </c>
      <c r="M9" s="491"/>
      <c r="N9" s="491"/>
      <c r="O9" s="660" t="s">
        <v>93</v>
      </c>
    </row>
    <row r="10" spans="2:15" x14ac:dyDescent="0.25">
      <c r="B10" s="430" t="s">
        <v>245</v>
      </c>
      <c r="C10" s="442">
        <f t="shared" si="0"/>
        <v>0</v>
      </c>
      <c r="D10" s="442">
        <f t="shared" si="0"/>
        <v>0</v>
      </c>
      <c r="E10" s="442">
        <f t="shared" si="0"/>
        <v>0</v>
      </c>
      <c r="F10" s="442">
        <f t="shared" si="0"/>
        <v>0</v>
      </c>
      <c r="G10" s="489"/>
      <c r="H10" s="490">
        <f t="shared" si="1"/>
        <v>0</v>
      </c>
      <c r="I10" s="491"/>
      <c r="J10" s="491"/>
      <c r="K10" s="489"/>
      <c r="L10" s="659">
        <f t="shared" si="2"/>
        <v>0</v>
      </c>
      <c r="M10" s="491"/>
      <c r="N10" s="491"/>
      <c r="O10" s="661"/>
    </row>
    <row r="11" spans="2:15" x14ac:dyDescent="0.25">
      <c r="B11" s="430" t="s">
        <v>246</v>
      </c>
      <c r="C11" s="442">
        <f t="shared" si="0"/>
        <v>0</v>
      </c>
      <c r="D11" s="442">
        <f t="shared" si="0"/>
        <v>0</v>
      </c>
      <c r="E11" s="442">
        <f t="shared" si="0"/>
        <v>0</v>
      </c>
      <c r="F11" s="442">
        <f t="shared" si="0"/>
        <v>0</v>
      </c>
      <c r="G11" s="489"/>
      <c r="H11" s="490">
        <f t="shared" si="1"/>
        <v>0</v>
      </c>
      <c r="I11" s="491"/>
      <c r="J11" s="491"/>
      <c r="K11" s="489"/>
      <c r="L11" s="659">
        <f t="shared" si="2"/>
        <v>0</v>
      </c>
      <c r="M11" s="491"/>
      <c r="N11" s="491"/>
      <c r="O11" s="661"/>
    </row>
    <row r="12" spans="2:15" ht="30" x14ac:dyDescent="0.25">
      <c r="B12" s="492" t="s">
        <v>319</v>
      </c>
      <c r="C12" s="493">
        <f t="shared" si="0"/>
        <v>0</v>
      </c>
      <c r="D12" s="493">
        <f t="shared" si="0"/>
        <v>0</v>
      </c>
      <c r="E12" s="493">
        <f t="shared" si="0"/>
        <v>0</v>
      </c>
      <c r="F12" s="493">
        <f t="shared" si="0"/>
        <v>0</v>
      </c>
      <c r="G12" s="494"/>
      <c r="H12" s="495">
        <f t="shared" si="1"/>
        <v>0</v>
      </c>
      <c r="I12" s="496"/>
      <c r="J12" s="496"/>
      <c r="K12" s="494"/>
      <c r="L12" s="662">
        <f t="shared" si="2"/>
        <v>0</v>
      </c>
      <c r="M12" s="496"/>
      <c r="N12" s="496"/>
      <c r="O12" s="660" t="s">
        <v>320</v>
      </c>
    </row>
    <row r="13" spans="2:15" x14ac:dyDescent="0.25">
      <c r="B13" s="839" t="s">
        <v>247</v>
      </c>
      <c r="C13" s="841" t="s">
        <v>248</v>
      </c>
      <c r="D13" s="841"/>
      <c r="E13" s="312" t="b">
        <v>0</v>
      </c>
      <c r="F13" s="497"/>
      <c r="G13" s="497"/>
      <c r="H13" s="498"/>
      <c r="I13"/>
      <c r="J13"/>
      <c r="K13"/>
      <c r="L13"/>
      <c r="M13"/>
      <c r="N13"/>
    </row>
    <row r="14" spans="2:15" x14ac:dyDescent="0.25">
      <c r="B14" s="840"/>
      <c r="C14" s="842" t="s">
        <v>321</v>
      </c>
      <c r="D14" s="843"/>
      <c r="E14" s="312" t="b">
        <v>0</v>
      </c>
      <c r="F14" s="497"/>
      <c r="G14" s="497"/>
      <c r="H14" s="498"/>
      <c r="I14"/>
      <c r="J14"/>
      <c r="K14"/>
      <c r="L14"/>
      <c r="M14"/>
      <c r="N14"/>
    </row>
    <row r="15" spans="2:15" x14ac:dyDescent="0.25">
      <c r="B15" s="844" t="s">
        <v>249</v>
      </c>
      <c r="C15" s="844"/>
      <c r="D15" s="844"/>
      <c r="E15" s="312" t="b">
        <v>0</v>
      </c>
      <c r="F15" s="497"/>
      <c r="G15" s="497"/>
      <c r="H15" s="498"/>
      <c r="I15"/>
      <c r="J15"/>
      <c r="K15"/>
      <c r="L15"/>
      <c r="M15"/>
      <c r="N15"/>
    </row>
    <row r="16" spans="2:15" x14ac:dyDescent="0.25">
      <c r="B16" s="844" t="s">
        <v>250</v>
      </c>
      <c r="C16" s="844"/>
      <c r="D16" s="844"/>
      <c r="E16" s="312" t="b">
        <v>0</v>
      </c>
      <c r="F16" s="497"/>
      <c r="G16" s="497"/>
      <c r="H16" s="498"/>
      <c r="I16"/>
      <c r="J16"/>
      <c r="K16"/>
      <c r="L16"/>
      <c r="M16"/>
      <c r="N16"/>
    </row>
    <row r="17" spans="2:14" x14ac:dyDescent="0.25">
      <c r="B17" s="40"/>
    </row>
    <row r="18" spans="2:14" x14ac:dyDescent="0.25">
      <c r="B18" s="845" t="s">
        <v>251</v>
      </c>
      <c r="C18" s="846"/>
      <c r="D18" s="847"/>
      <c r="E18"/>
      <c r="F18"/>
      <c r="G18"/>
      <c r="H18"/>
      <c r="I18"/>
      <c r="J18"/>
      <c r="K18"/>
      <c r="L18"/>
      <c r="M18"/>
      <c r="N18"/>
    </row>
    <row r="19" spans="2:14" x14ac:dyDescent="0.25">
      <c r="B19" s="39" t="s">
        <v>94</v>
      </c>
      <c r="C19" s="428" t="s">
        <v>322</v>
      </c>
      <c r="D19" s="428" t="s">
        <v>326</v>
      </c>
      <c r="E19"/>
      <c r="F19"/>
      <c r="G19"/>
      <c r="H19"/>
      <c r="I19"/>
      <c r="J19"/>
      <c r="K19"/>
      <c r="L19"/>
      <c r="M19"/>
      <c r="N19"/>
    </row>
    <row r="20" spans="2:14" x14ac:dyDescent="0.25">
      <c r="B20" s="5"/>
      <c r="C20" s="5"/>
      <c r="D20" s="312" t="b">
        <v>0</v>
      </c>
      <c r="E20"/>
      <c r="F20"/>
      <c r="G20"/>
      <c r="H20"/>
      <c r="I20"/>
      <c r="J20"/>
      <c r="K20"/>
      <c r="L20"/>
      <c r="M20"/>
      <c r="N20"/>
    </row>
    <row r="21" spans="2:14" x14ac:dyDescent="0.25">
      <c r="B21" s="5"/>
      <c r="C21" s="5"/>
      <c r="D21" s="312" t="b">
        <v>0</v>
      </c>
      <c r="E21"/>
      <c r="F21"/>
      <c r="G21"/>
      <c r="H21"/>
      <c r="I21"/>
      <c r="J21"/>
      <c r="K21"/>
      <c r="L21"/>
      <c r="M21"/>
      <c r="N21"/>
    </row>
    <row r="22" spans="2:14" x14ac:dyDescent="0.25">
      <c r="B22" s="5"/>
      <c r="C22" s="5"/>
      <c r="D22" s="312" t="b">
        <v>0</v>
      </c>
      <c r="E22"/>
      <c r="F22"/>
      <c r="G22"/>
      <c r="H22"/>
      <c r="I22"/>
      <c r="J22"/>
      <c r="K22"/>
      <c r="L22"/>
      <c r="M22"/>
      <c r="N22"/>
    </row>
    <row r="23" spans="2:14" x14ac:dyDescent="0.25">
      <c r="B23" s="5"/>
      <c r="C23" s="5"/>
      <c r="D23" s="312" t="b">
        <v>0</v>
      </c>
      <c r="E23"/>
      <c r="F23"/>
      <c r="G23"/>
      <c r="H23"/>
      <c r="I23"/>
      <c r="J23"/>
      <c r="K23"/>
      <c r="L23"/>
      <c r="M23"/>
      <c r="N23"/>
    </row>
    <row r="24" spans="2:14" x14ac:dyDescent="0.25">
      <c r="B24" s="5"/>
      <c r="C24" s="5"/>
      <c r="D24" s="312" t="b">
        <v>0</v>
      </c>
      <c r="E24"/>
      <c r="F24"/>
      <c r="G24"/>
      <c r="H24"/>
      <c r="I24"/>
      <c r="J24"/>
      <c r="K24"/>
      <c r="L24"/>
      <c r="M24"/>
      <c r="N24"/>
    </row>
    <row r="25" spans="2:14" x14ac:dyDescent="0.25">
      <c r="B25" s="5"/>
      <c r="C25" s="5"/>
      <c r="D25" s="312" t="b">
        <v>0</v>
      </c>
      <c r="E25"/>
      <c r="F25"/>
      <c r="G25"/>
      <c r="H25"/>
      <c r="I25"/>
      <c r="J25"/>
      <c r="K25"/>
      <c r="L25"/>
      <c r="M25"/>
      <c r="N25"/>
    </row>
    <row r="26" spans="2:14" x14ac:dyDescent="0.25">
      <c r="B26" s="5"/>
      <c r="C26" s="5"/>
      <c r="D26" s="312" t="b">
        <v>0</v>
      </c>
      <c r="E26"/>
      <c r="F26"/>
      <c r="G26"/>
      <c r="H26"/>
      <c r="I26"/>
      <c r="J26"/>
      <c r="K26"/>
      <c r="L26"/>
      <c r="M26"/>
      <c r="N26"/>
    </row>
    <row r="27" spans="2:14" x14ac:dyDescent="0.25">
      <c r="B27" s="5"/>
      <c r="C27" s="5"/>
      <c r="D27" s="312" t="b">
        <v>0</v>
      </c>
      <c r="E27"/>
      <c r="F27"/>
      <c r="G27"/>
      <c r="H27"/>
      <c r="I27"/>
      <c r="J27"/>
      <c r="K27"/>
      <c r="L27"/>
      <c r="M27"/>
      <c r="N27"/>
    </row>
    <row r="28" spans="2:14" x14ac:dyDescent="0.25">
      <c r="B28" s="5"/>
      <c r="C28" s="5"/>
      <c r="D28" s="312" t="b">
        <v>0</v>
      </c>
      <c r="E28"/>
      <c r="F28"/>
      <c r="G28"/>
      <c r="H28"/>
      <c r="I28"/>
      <c r="J28"/>
      <c r="K28"/>
      <c r="L28"/>
      <c r="M28"/>
      <c r="N28"/>
    </row>
  </sheetData>
  <mergeCells count="12">
    <mergeCell ref="B18:D18"/>
    <mergeCell ref="B2:O2"/>
    <mergeCell ref="B3:B4"/>
    <mergeCell ref="C3:F3"/>
    <mergeCell ref="G3:J3"/>
    <mergeCell ref="K3:N3"/>
    <mergeCell ref="O3:O4"/>
    <mergeCell ref="B13:B14"/>
    <mergeCell ref="C13:D13"/>
    <mergeCell ref="C14:D14"/>
    <mergeCell ref="B15:D15"/>
    <mergeCell ref="B16:D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27060-A6AD-4638-B44F-CE9B60778A96}">
  <dimension ref="A1:AT43"/>
  <sheetViews>
    <sheetView workbookViewId="0">
      <selection activeCell="F9" sqref="F9"/>
    </sheetView>
  </sheetViews>
  <sheetFormatPr defaultRowHeight="15" x14ac:dyDescent="0.25"/>
  <cols>
    <col min="1" max="1" width="3" customWidth="1"/>
    <col min="2" max="2" width="18.42578125" customWidth="1"/>
    <col min="3" max="3" width="36.7109375" customWidth="1"/>
    <col min="4" max="5" width="14" style="1" customWidth="1"/>
    <col min="6" max="6" width="12.85546875" style="2" customWidth="1"/>
    <col min="7" max="7" width="12.85546875" style="2" hidden="1" customWidth="1"/>
    <col min="8" max="9" width="11.85546875" style="2" hidden="1" customWidth="1"/>
    <col min="10" max="10" width="11.28515625" style="3" hidden="1" customWidth="1"/>
    <col min="11" max="11" width="25.42578125" style="1" customWidth="1"/>
    <col min="12" max="12" width="28.42578125" style="1" customWidth="1"/>
    <col min="13" max="13" width="14" style="1" customWidth="1"/>
    <col min="14" max="19" width="5.5703125" bestFit="1" customWidth="1"/>
    <col min="20" max="20" width="14.42578125" customWidth="1"/>
    <col min="21" max="21" width="12.5703125" style="80" customWidth="1"/>
    <col min="22" max="22" width="12.5703125" style="81" customWidth="1"/>
    <col min="23" max="23" width="12.28515625" style="81" customWidth="1"/>
    <col min="24" max="24" width="11.7109375" style="82" customWidth="1"/>
    <col min="25" max="25" width="11.140625" style="81" customWidth="1"/>
    <col min="26" max="26" width="10.7109375" style="81" customWidth="1"/>
    <col min="27" max="27" width="10.28515625" style="94" customWidth="1"/>
    <col min="28" max="30" width="13.5703125" style="81" customWidth="1"/>
    <col min="31" max="31" width="32" style="161" customWidth="1"/>
    <col min="32" max="33" width="10.7109375" style="81" hidden="1" customWidth="1"/>
    <col min="34" max="34" width="10.85546875" style="81" hidden="1" customWidth="1"/>
    <col min="35" max="35" width="10.7109375" style="81" hidden="1" customWidth="1"/>
    <col min="36" max="36" width="12.28515625" style="156" hidden="1" customWidth="1"/>
    <col min="37" max="37" width="10.28515625" style="94" hidden="1" customWidth="1"/>
    <col min="38" max="38" width="13.5703125" style="81" hidden="1" customWidth="1"/>
    <col min="39" max="39" width="15" style="81" hidden="1" customWidth="1"/>
    <col min="40" max="40" width="13.5703125" style="188" hidden="1" customWidth="1"/>
    <col min="41" max="41" width="26.42578125" style="161" hidden="1" customWidth="1"/>
    <col min="42" max="43" width="10.7109375" style="81" hidden="1" customWidth="1"/>
    <col min="44" max="44" width="10.5703125" style="81" hidden="1" customWidth="1"/>
    <col min="45" max="45" width="10.7109375" style="81" hidden="1" customWidth="1"/>
    <col min="46" max="46" width="12.42578125" style="156" hidden="1" customWidth="1"/>
    <col min="47" max="47" width="2" customWidth="1"/>
  </cols>
  <sheetData>
    <row r="1" spans="2:46" ht="15.75" thickBot="1" x14ac:dyDescent="0.3">
      <c r="AN1" s="81"/>
    </row>
    <row r="2" spans="2:46" s="207" customFormat="1" ht="30.75" thickBot="1" x14ac:dyDescent="0.3">
      <c r="B2" s="905" t="s">
        <v>68</v>
      </c>
      <c r="C2" s="905"/>
      <c r="D2" s="905"/>
      <c r="E2" s="905"/>
      <c r="F2" s="465" t="s">
        <v>237</v>
      </c>
      <c r="G2" s="466"/>
      <c r="H2" s="466"/>
      <c r="I2" s="466"/>
      <c r="J2" s="466"/>
      <c r="K2" s="467"/>
      <c r="L2" s="467"/>
      <c r="M2" s="467"/>
      <c r="N2" s="467"/>
      <c r="O2" s="467"/>
      <c r="P2" s="467"/>
      <c r="Q2" s="467"/>
      <c r="R2" s="467"/>
      <c r="S2" s="467"/>
      <c r="T2" s="467"/>
      <c r="U2" s="906" t="s">
        <v>174</v>
      </c>
      <c r="V2" s="907"/>
      <c r="W2" s="907"/>
      <c r="X2" s="907"/>
      <c r="Y2" s="471"/>
      <c r="Z2" s="472"/>
      <c r="AA2" s="792" t="s">
        <v>175</v>
      </c>
      <c r="AB2" s="793"/>
      <c r="AC2" s="793"/>
      <c r="AD2" s="793"/>
      <c r="AE2" s="794"/>
      <c r="AF2" s="793" t="s">
        <v>176</v>
      </c>
      <c r="AG2" s="793"/>
      <c r="AH2" s="793"/>
      <c r="AI2" s="793"/>
      <c r="AJ2" s="794"/>
      <c r="AK2" s="798" t="s">
        <v>177</v>
      </c>
      <c r="AL2" s="799"/>
      <c r="AM2" s="799"/>
      <c r="AN2" s="799"/>
      <c r="AO2" s="800"/>
      <c r="AP2" s="886" t="s">
        <v>178</v>
      </c>
      <c r="AQ2" s="750"/>
      <c r="AR2" s="750"/>
      <c r="AS2" s="750"/>
      <c r="AT2" s="751"/>
    </row>
    <row r="3" spans="2:46" x14ac:dyDescent="0.25">
      <c r="B3" s="905"/>
      <c r="C3" s="905"/>
      <c r="D3" s="905"/>
      <c r="E3" s="905"/>
      <c r="F3" s="62" t="s">
        <v>28</v>
      </c>
      <c r="G3" s="62" t="s">
        <v>28</v>
      </c>
      <c r="H3" s="62" t="s">
        <v>28</v>
      </c>
      <c r="I3" s="62" t="s">
        <v>28</v>
      </c>
      <c r="J3" s="63" t="s">
        <v>29</v>
      </c>
      <c r="K3" s="70"/>
      <c r="L3" s="70"/>
      <c r="M3" s="70"/>
      <c r="N3" s="70"/>
      <c r="O3" s="70"/>
      <c r="P3" s="70"/>
      <c r="Q3" s="70"/>
      <c r="R3" s="70"/>
      <c r="S3" s="70"/>
      <c r="T3" s="70"/>
      <c r="U3" s="468" t="s">
        <v>28</v>
      </c>
      <c r="V3" s="469" t="s">
        <v>28</v>
      </c>
      <c r="W3" s="469" t="s">
        <v>28</v>
      </c>
      <c r="X3" s="470" t="s">
        <v>29</v>
      </c>
      <c r="Y3" s="897" t="s">
        <v>235</v>
      </c>
      <c r="Z3" s="898"/>
      <c r="AA3" s="879" t="s">
        <v>162</v>
      </c>
      <c r="AB3" s="65" t="s">
        <v>28</v>
      </c>
      <c r="AC3" s="65" t="s">
        <v>28</v>
      </c>
      <c r="AD3" s="65" t="s">
        <v>28</v>
      </c>
      <c r="AE3" s="867" t="s">
        <v>161</v>
      </c>
      <c r="AF3" s="99" t="s">
        <v>28</v>
      </c>
      <c r="AG3" s="65" t="s">
        <v>28</v>
      </c>
      <c r="AH3" s="65" t="s">
        <v>28</v>
      </c>
      <c r="AI3" s="65" t="s">
        <v>28</v>
      </c>
      <c r="AJ3" s="171" t="s">
        <v>29</v>
      </c>
      <c r="AK3" s="739" t="s">
        <v>162</v>
      </c>
      <c r="AL3" s="66" t="s">
        <v>28</v>
      </c>
      <c r="AM3" s="66" t="s">
        <v>28</v>
      </c>
      <c r="AN3" s="66" t="s">
        <v>28</v>
      </c>
      <c r="AO3" s="871" t="s">
        <v>161</v>
      </c>
      <c r="AP3" s="166"/>
      <c r="AQ3" s="167"/>
      <c r="AR3" s="167"/>
      <c r="AS3" s="167"/>
      <c r="AT3" s="113"/>
    </row>
    <row r="4" spans="2:46" s="6" customFormat="1" ht="56.25" customHeight="1" x14ac:dyDescent="0.25">
      <c r="B4" s="905"/>
      <c r="C4" s="905"/>
      <c r="D4" s="905"/>
      <c r="E4" s="905"/>
      <c r="F4" s="57" t="s">
        <v>172</v>
      </c>
      <c r="G4" s="57" t="s">
        <v>167</v>
      </c>
      <c r="H4" s="57" t="s">
        <v>9</v>
      </c>
      <c r="I4" s="57" t="s">
        <v>75</v>
      </c>
      <c r="J4" s="71" t="s">
        <v>12</v>
      </c>
      <c r="K4" s="70"/>
      <c r="L4" s="70"/>
      <c r="M4" s="70"/>
      <c r="N4" s="70"/>
      <c r="O4" s="70"/>
      <c r="P4" s="70"/>
      <c r="Q4" s="70"/>
      <c r="R4" s="70"/>
      <c r="S4" s="70"/>
      <c r="T4" s="74"/>
      <c r="U4" s="87" t="s">
        <v>76</v>
      </c>
      <c r="V4" s="59" t="s">
        <v>14</v>
      </c>
      <c r="W4" s="59" t="s">
        <v>145</v>
      </c>
      <c r="X4" s="150" t="s">
        <v>144</v>
      </c>
      <c r="Y4" s="462" t="s">
        <v>15</v>
      </c>
      <c r="Z4" s="473" t="s">
        <v>236</v>
      </c>
      <c r="AA4" s="879"/>
      <c r="AB4" s="179" t="s">
        <v>160</v>
      </c>
      <c r="AC4" s="179" t="s">
        <v>97</v>
      </c>
      <c r="AD4" s="179" t="s">
        <v>98</v>
      </c>
      <c r="AE4" s="867"/>
      <c r="AF4" s="100" t="s">
        <v>76</v>
      </c>
      <c r="AG4" s="60" t="s">
        <v>14</v>
      </c>
      <c r="AH4" s="60" t="s">
        <v>15</v>
      </c>
      <c r="AI4" s="60" t="s">
        <v>145</v>
      </c>
      <c r="AJ4" s="172" t="s">
        <v>144</v>
      </c>
      <c r="AK4" s="740"/>
      <c r="AL4" s="163" t="s">
        <v>160</v>
      </c>
      <c r="AM4" s="163" t="s">
        <v>179</v>
      </c>
      <c r="AN4" s="163" t="s">
        <v>98</v>
      </c>
      <c r="AO4" s="871"/>
      <c r="AP4" s="164" t="s">
        <v>76</v>
      </c>
      <c r="AQ4" s="164" t="s">
        <v>14</v>
      </c>
      <c r="AR4" s="164" t="s">
        <v>15</v>
      </c>
      <c r="AS4" s="164" t="s">
        <v>145</v>
      </c>
      <c r="AT4" s="168" t="s">
        <v>144</v>
      </c>
    </row>
    <row r="5" spans="2:46" x14ac:dyDescent="0.25">
      <c r="B5" s="891" t="s">
        <v>19</v>
      </c>
      <c r="C5" s="891"/>
      <c r="D5" s="32"/>
      <c r="E5" s="32"/>
      <c r="F5" s="13">
        <f>SUMIF($E15:$E41,"Lead IA",F15:F41)</f>
        <v>0</v>
      </c>
      <c r="G5" s="13">
        <f t="shared" ref="G5:I5" si="0">SUMIF($E15:$E41,"Lead IA",G15:G41)</f>
        <v>0</v>
      </c>
      <c r="H5" s="13">
        <f t="shared" si="0"/>
        <v>0</v>
      </c>
      <c r="I5" s="13">
        <f t="shared" si="0"/>
        <v>0</v>
      </c>
      <c r="J5" s="72" t="e">
        <f>H5/G5</f>
        <v>#DIV/0!</v>
      </c>
      <c r="K5" s="75"/>
      <c r="L5" s="75"/>
      <c r="M5" s="75"/>
      <c r="N5" s="75"/>
      <c r="O5" s="75"/>
      <c r="P5" s="75"/>
      <c r="Q5" s="75"/>
      <c r="R5" s="75"/>
      <c r="S5" s="75"/>
      <c r="T5" s="75"/>
      <c r="U5" s="84">
        <f t="shared" ref="U5:W5" si="1">SUMIF($E15:$E41,"Lead IA",U15:U41)</f>
        <v>0</v>
      </c>
      <c r="V5" s="19">
        <f t="shared" si="1"/>
        <v>0</v>
      </c>
      <c r="W5" s="19">
        <f t="shared" si="1"/>
        <v>0</v>
      </c>
      <c r="X5" s="151" t="e">
        <f>V5/U5</f>
        <v>#DIV/0!</v>
      </c>
      <c r="Y5" s="460">
        <f t="shared" ref="Y5:Z5" si="2">SUMIF($E15:$E41,"Lead IA",Y15:Y41)</f>
        <v>0</v>
      </c>
      <c r="Z5" s="474">
        <f t="shared" si="2"/>
        <v>0</v>
      </c>
      <c r="AA5" s="95"/>
      <c r="AB5" s="159">
        <f t="shared" ref="AB5:AD5" si="3">SUMIF($E15:$E41,"Lead IA",AB15:AB41)</f>
        <v>0</v>
      </c>
      <c r="AC5" s="159">
        <f t="shared" si="3"/>
        <v>0</v>
      </c>
      <c r="AD5" s="159">
        <f t="shared" si="3"/>
        <v>0</v>
      </c>
      <c r="AE5" s="160"/>
      <c r="AF5" s="101">
        <f t="shared" ref="AF5:AI5" si="4">SUMIF($E15:$E41,"Lead IA",AF15:AF41)</f>
        <v>0</v>
      </c>
      <c r="AG5" s="22">
        <f t="shared" si="4"/>
        <v>0</v>
      </c>
      <c r="AH5" s="22">
        <f t="shared" si="4"/>
        <v>0</v>
      </c>
      <c r="AI5" s="22">
        <f t="shared" si="4"/>
        <v>0</v>
      </c>
      <c r="AJ5" s="173" t="e">
        <f>AG5/AF5</f>
        <v>#DIV/0!</v>
      </c>
      <c r="AK5" s="95"/>
      <c r="AL5" s="24">
        <f t="shared" ref="AL5:AN5" si="5">SUMIF($E15:$E41,"Lead IA",AL15:AL41)</f>
        <v>0</v>
      </c>
      <c r="AM5" s="24">
        <f t="shared" si="5"/>
        <v>0</v>
      </c>
      <c r="AN5" s="24">
        <f t="shared" si="5"/>
        <v>0</v>
      </c>
      <c r="AO5" s="183"/>
      <c r="AP5" s="118">
        <f t="shared" ref="AP5:AS5" si="6">SUMIF($E15:$E41,"Lead IA",AP15:AP41)</f>
        <v>0</v>
      </c>
      <c r="AQ5" s="118">
        <f t="shared" si="6"/>
        <v>0</v>
      </c>
      <c r="AR5" s="118">
        <f t="shared" si="6"/>
        <v>0</v>
      </c>
      <c r="AS5" s="118">
        <f t="shared" si="6"/>
        <v>0</v>
      </c>
      <c r="AT5" s="169" t="e">
        <f>AQ5/AP5</f>
        <v>#DIV/0!</v>
      </c>
    </row>
    <row r="6" spans="2:46" x14ac:dyDescent="0.25">
      <c r="B6" s="891" t="s">
        <v>20</v>
      </c>
      <c r="C6" s="891"/>
      <c r="D6" s="32"/>
      <c r="E6" s="32"/>
      <c r="F6" s="13">
        <f>SUMIF($E15:$E41,"Co-op IA 1",F15:F41)</f>
        <v>0</v>
      </c>
      <c r="G6" s="13">
        <f t="shared" ref="G6:I6" si="7">SUMIF($E15:$E41,"Co-op IA 1",G15:G41)</f>
        <v>0</v>
      </c>
      <c r="H6" s="13">
        <f t="shared" si="7"/>
        <v>0</v>
      </c>
      <c r="I6" s="13">
        <f t="shared" si="7"/>
        <v>0</v>
      </c>
      <c r="J6" s="72" t="e">
        <f>H6/G6</f>
        <v>#DIV/0!</v>
      </c>
      <c r="K6" s="75"/>
      <c r="L6" s="75"/>
      <c r="M6" s="75"/>
      <c r="N6" s="75"/>
      <c r="O6" s="75"/>
      <c r="P6" s="75"/>
      <c r="Q6" s="75"/>
      <c r="R6" s="75"/>
      <c r="S6" s="75"/>
      <c r="T6" s="75"/>
      <c r="U6" s="84">
        <f t="shared" ref="U6:W6" si="8">SUMIF($E15:$E41,"Co-op IA 1",U15:U41)</f>
        <v>0</v>
      </c>
      <c r="V6" s="19">
        <f t="shared" si="8"/>
        <v>0</v>
      </c>
      <c r="W6" s="19">
        <f t="shared" si="8"/>
        <v>0</v>
      </c>
      <c r="X6" s="151" t="e">
        <f>V6/U6</f>
        <v>#DIV/0!</v>
      </c>
      <c r="Y6" s="460">
        <f t="shared" ref="Y6:Z6" si="9">SUMIF($E15:$E41,"Co-op IA 1",Y15:Y41)</f>
        <v>0</v>
      </c>
      <c r="Z6" s="474">
        <f t="shared" si="9"/>
        <v>0</v>
      </c>
      <c r="AA6" s="95"/>
      <c r="AB6" s="159">
        <f t="shared" ref="AB6:AD6" si="10">SUMIF($E15:$E41,"Co-op IA 1",AB15:AB41)</f>
        <v>0</v>
      </c>
      <c r="AC6" s="159">
        <f t="shared" si="10"/>
        <v>0</v>
      </c>
      <c r="AD6" s="159">
        <f t="shared" si="10"/>
        <v>0</v>
      </c>
      <c r="AE6" s="160"/>
      <c r="AF6" s="101">
        <f t="shared" ref="AF6:AI6" si="11">SUMIF($E15:$E41,"Co-op IA 1",AF15:AF41)</f>
        <v>0</v>
      </c>
      <c r="AG6" s="22">
        <f t="shared" si="11"/>
        <v>0</v>
      </c>
      <c r="AH6" s="22">
        <f t="shared" si="11"/>
        <v>0</v>
      </c>
      <c r="AI6" s="22">
        <f t="shared" si="11"/>
        <v>0</v>
      </c>
      <c r="AJ6" s="173" t="e">
        <f>AG6/AF6</f>
        <v>#DIV/0!</v>
      </c>
      <c r="AK6" s="95"/>
      <c r="AL6" s="24">
        <f t="shared" ref="AL6:AN6" si="12">SUMIF($E15:$E41,"Co-op IA 1",AL15:AL41)</f>
        <v>0</v>
      </c>
      <c r="AM6" s="24">
        <f t="shared" si="12"/>
        <v>0</v>
      </c>
      <c r="AN6" s="24">
        <f t="shared" si="12"/>
        <v>0</v>
      </c>
      <c r="AO6" s="183"/>
      <c r="AP6" s="118">
        <f t="shared" ref="AP6:AS6" si="13">SUMIF($E15:$E41,"Co-op IA 1",AP15:AP41)</f>
        <v>0</v>
      </c>
      <c r="AQ6" s="118">
        <f t="shared" si="13"/>
        <v>0</v>
      </c>
      <c r="AR6" s="118">
        <f t="shared" si="13"/>
        <v>0</v>
      </c>
      <c r="AS6" s="118">
        <f t="shared" si="13"/>
        <v>0</v>
      </c>
      <c r="AT6" s="169" t="e">
        <f>AQ6/AP6</f>
        <v>#DIV/0!</v>
      </c>
    </row>
    <row r="7" spans="2:46" x14ac:dyDescent="0.25">
      <c r="B7" s="891" t="s">
        <v>21</v>
      </c>
      <c r="C7" s="891"/>
      <c r="D7" s="32"/>
      <c r="E7" s="32"/>
      <c r="F7" s="13">
        <f>SUMIF($E15:$E41,"Co-op IA 2",F15:F41)</f>
        <v>0</v>
      </c>
      <c r="G7" s="13">
        <f t="shared" ref="G7:I7" si="14">SUMIF($E15:$E41,"Co-op IA 2",G15:G41)</f>
        <v>0</v>
      </c>
      <c r="H7" s="13">
        <f t="shared" si="14"/>
        <v>0</v>
      </c>
      <c r="I7" s="13">
        <f t="shared" si="14"/>
        <v>0</v>
      </c>
      <c r="J7" s="72" t="e">
        <f>H7/G7</f>
        <v>#DIV/0!</v>
      </c>
      <c r="K7" s="75"/>
      <c r="L7" s="75"/>
      <c r="M7" s="75"/>
      <c r="N7" s="75"/>
      <c r="O7" s="75"/>
      <c r="P7" s="75"/>
      <c r="Q7" s="75"/>
      <c r="R7" s="75"/>
      <c r="S7" s="75"/>
      <c r="T7" s="75"/>
      <c r="U7" s="84">
        <f t="shared" ref="U7:W7" si="15">SUMIF($E15:$E41,"Co-op IA 2",U15:U41)</f>
        <v>0</v>
      </c>
      <c r="V7" s="19">
        <f t="shared" si="15"/>
        <v>0</v>
      </c>
      <c r="W7" s="19">
        <f t="shared" si="15"/>
        <v>0</v>
      </c>
      <c r="X7" s="151" t="e">
        <f>V7/U7</f>
        <v>#DIV/0!</v>
      </c>
      <c r="Y7" s="460">
        <f t="shared" ref="Y7:Z7" si="16">SUMIF($E15:$E41,"Co-op IA 2",Y15:Y41)</f>
        <v>0</v>
      </c>
      <c r="Z7" s="474">
        <f t="shared" si="16"/>
        <v>0</v>
      </c>
      <c r="AA7" s="95"/>
      <c r="AB7" s="159">
        <f t="shared" ref="AB7:AD7" si="17">SUMIF($E15:$E41,"Co-op IA 2",AB15:AB41)</f>
        <v>0</v>
      </c>
      <c r="AC7" s="159">
        <f t="shared" si="17"/>
        <v>0</v>
      </c>
      <c r="AD7" s="159">
        <f t="shared" si="17"/>
        <v>0</v>
      </c>
      <c r="AE7" s="160"/>
      <c r="AF7" s="101">
        <f t="shared" ref="AF7:AI7" si="18">SUMIF($E15:$E41,"Co-op IA 2",AF15:AF41)</f>
        <v>0</v>
      </c>
      <c r="AG7" s="22">
        <f t="shared" si="18"/>
        <v>0</v>
      </c>
      <c r="AH7" s="22">
        <f t="shared" si="18"/>
        <v>0</v>
      </c>
      <c r="AI7" s="22">
        <f t="shared" si="18"/>
        <v>0</v>
      </c>
      <c r="AJ7" s="173" t="e">
        <f>AG7/AF7</f>
        <v>#DIV/0!</v>
      </c>
      <c r="AK7" s="95"/>
      <c r="AL7" s="24">
        <f t="shared" ref="AL7:AN7" si="19">SUMIF($E15:$E41,"Co-op IA 2",AL15:AL41)</f>
        <v>0</v>
      </c>
      <c r="AM7" s="24">
        <f t="shared" si="19"/>
        <v>0</v>
      </c>
      <c r="AN7" s="24">
        <f t="shared" si="19"/>
        <v>0</v>
      </c>
      <c r="AO7" s="183"/>
      <c r="AP7" s="118">
        <f t="shared" ref="AP7:AS7" si="20">SUMIF($E15:$E41,"Co-op IA 2",AP15:AP41)</f>
        <v>0</v>
      </c>
      <c r="AQ7" s="118">
        <f t="shared" si="20"/>
        <v>0</v>
      </c>
      <c r="AR7" s="118">
        <f t="shared" si="20"/>
        <v>0</v>
      </c>
      <c r="AS7" s="118">
        <f t="shared" si="20"/>
        <v>0</v>
      </c>
      <c r="AT7" s="169" t="e">
        <f>AQ7/AP7</f>
        <v>#DIV/0!</v>
      </c>
    </row>
    <row r="8" spans="2:46" x14ac:dyDescent="0.25">
      <c r="B8" s="891" t="s">
        <v>22</v>
      </c>
      <c r="C8" s="891"/>
      <c r="D8" s="32"/>
      <c r="E8" s="32"/>
      <c r="F8" s="13">
        <f>SUMIF($E15:$E41,"Co-op IA 3",F15:F41)</f>
        <v>0</v>
      </c>
      <c r="G8" s="13">
        <f t="shared" ref="G8:I8" si="21">SUMIF($E15:$E41,"Co-op IA 3",G15:G41)</f>
        <v>0</v>
      </c>
      <c r="H8" s="13">
        <f t="shared" si="21"/>
        <v>0</v>
      </c>
      <c r="I8" s="13">
        <f t="shared" si="21"/>
        <v>0</v>
      </c>
      <c r="J8" s="72" t="e">
        <f>H8/G8</f>
        <v>#DIV/0!</v>
      </c>
      <c r="K8" s="75"/>
      <c r="L8" s="75"/>
      <c r="M8" s="75"/>
      <c r="N8" s="75"/>
      <c r="O8" s="75"/>
      <c r="P8" s="75"/>
      <c r="Q8" s="75"/>
      <c r="R8" s="75"/>
      <c r="S8" s="75"/>
      <c r="T8" s="75"/>
      <c r="U8" s="84">
        <f t="shared" ref="U8:W8" si="22">SUMIF($E15:$E41,"Co-op IA 3",U15:U41)</f>
        <v>0</v>
      </c>
      <c r="V8" s="19">
        <f t="shared" si="22"/>
        <v>0</v>
      </c>
      <c r="W8" s="19">
        <f t="shared" si="22"/>
        <v>0</v>
      </c>
      <c r="X8" s="151" t="e">
        <f>V8/U8</f>
        <v>#DIV/0!</v>
      </c>
      <c r="Y8" s="460">
        <f t="shared" ref="Y8:Z8" si="23">SUMIF($E15:$E41,"Co-op IA 3",Y15:Y41)</f>
        <v>0</v>
      </c>
      <c r="Z8" s="474">
        <f t="shared" si="23"/>
        <v>0</v>
      </c>
      <c r="AA8" s="95"/>
      <c r="AB8" s="159">
        <f t="shared" ref="AB8:AD8" si="24">SUMIF($E15:$E41,"Co-op IA 3",AB15:AB41)</f>
        <v>0</v>
      </c>
      <c r="AC8" s="159">
        <f t="shared" si="24"/>
        <v>0</v>
      </c>
      <c r="AD8" s="159">
        <f t="shared" si="24"/>
        <v>0</v>
      </c>
      <c r="AE8" s="160"/>
      <c r="AF8" s="101">
        <f t="shared" ref="AF8:AI8" si="25">SUMIF($E15:$E41,"Co-op IA 3",AF15:AF41)</f>
        <v>0</v>
      </c>
      <c r="AG8" s="22">
        <f t="shared" si="25"/>
        <v>0</v>
      </c>
      <c r="AH8" s="22">
        <f t="shared" si="25"/>
        <v>0</v>
      </c>
      <c r="AI8" s="22">
        <f t="shared" si="25"/>
        <v>0</v>
      </c>
      <c r="AJ8" s="173" t="e">
        <f>AG8/AF8</f>
        <v>#DIV/0!</v>
      </c>
      <c r="AK8" s="95"/>
      <c r="AL8" s="24">
        <f t="shared" ref="AL8:AN8" si="26">SUMIF($E15:$E41,"Co-op IA 3",AL15:AL41)</f>
        <v>0</v>
      </c>
      <c r="AM8" s="24">
        <f t="shared" si="26"/>
        <v>0</v>
      </c>
      <c r="AN8" s="24">
        <f t="shared" si="26"/>
        <v>0</v>
      </c>
      <c r="AO8" s="183"/>
      <c r="AP8" s="118">
        <f t="shared" ref="AP8:AS8" si="27">SUMIF($E15:$E41,"Co-op IA 3",AP15:AP41)</f>
        <v>0</v>
      </c>
      <c r="AQ8" s="118">
        <f t="shared" si="27"/>
        <v>0</v>
      </c>
      <c r="AR8" s="118">
        <f t="shared" si="27"/>
        <v>0</v>
      </c>
      <c r="AS8" s="118">
        <f t="shared" si="27"/>
        <v>0</v>
      </c>
      <c r="AT8" s="169" t="e">
        <f>AQ8/AP8</f>
        <v>#DIV/0!</v>
      </c>
    </row>
    <row r="9" spans="2:46" s="4" customFormat="1" ht="15.75" thickBot="1" x14ac:dyDescent="0.3">
      <c r="B9" s="892" t="s">
        <v>181</v>
      </c>
      <c r="C9" s="893"/>
      <c r="D9" s="893"/>
      <c r="E9" s="894"/>
      <c r="F9" s="27">
        <f>SUM(F5:F8)</f>
        <v>0</v>
      </c>
      <c r="G9" s="27">
        <f t="shared" ref="G9:I9" si="28">SUM(G5:G8)</f>
        <v>0</v>
      </c>
      <c r="H9" s="27">
        <f t="shared" si="28"/>
        <v>0</v>
      </c>
      <c r="I9" s="27">
        <f t="shared" si="28"/>
        <v>0</v>
      </c>
      <c r="J9" s="73" t="e">
        <f>H9/G9</f>
        <v>#DIV/0!</v>
      </c>
      <c r="K9" s="76"/>
      <c r="L9" s="76"/>
      <c r="M9" s="76"/>
      <c r="N9" s="70"/>
      <c r="O9" s="70"/>
      <c r="P9" s="70"/>
      <c r="Q9" s="70"/>
      <c r="R9" s="70"/>
      <c r="S9" s="70"/>
      <c r="T9" s="70"/>
      <c r="U9" s="475">
        <f t="shared" ref="U9:W9" si="29">SUM(U5:U8)</f>
        <v>0</v>
      </c>
      <c r="V9" s="181">
        <f t="shared" si="29"/>
        <v>0</v>
      </c>
      <c r="W9" s="181">
        <f t="shared" si="29"/>
        <v>0</v>
      </c>
      <c r="X9" s="476" t="e">
        <f>V9/U9</f>
        <v>#DIV/0!</v>
      </c>
      <c r="Y9" s="477">
        <f t="shared" ref="Y9:Z9" si="30">SUM(Y5:Y8)</f>
        <v>0</v>
      </c>
      <c r="Z9" s="478">
        <f t="shared" si="30"/>
        <v>0</v>
      </c>
      <c r="AA9" s="180"/>
      <c r="AB9" s="181">
        <f t="shared" ref="AB9:AD9" si="31">SUM(AB5:AB8)</f>
        <v>0</v>
      </c>
      <c r="AC9" s="181">
        <f t="shared" si="31"/>
        <v>0</v>
      </c>
      <c r="AD9" s="181">
        <f t="shared" si="31"/>
        <v>0</v>
      </c>
      <c r="AE9" s="182"/>
      <c r="AF9" s="92">
        <f t="shared" ref="AF9:AI9" si="32">SUM(AF5:AF8)</f>
        <v>0</v>
      </c>
      <c r="AG9" s="27">
        <f t="shared" si="32"/>
        <v>0</v>
      </c>
      <c r="AH9" s="27">
        <f t="shared" si="32"/>
        <v>0</v>
      </c>
      <c r="AI9" s="27">
        <f t="shared" si="32"/>
        <v>0</v>
      </c>
      <c r="AJ9" s="155" t="e">
        <f>AG9/AF9</f>
        <v>#DIV/0!</v>
      </c>
      <c r="AK9" s="96"/>
      <c r="AL9" s="27">
        <f t="shared" ref="AL9:AN9" si="33">SUM(AL5:AL8)</f>
        <v>0</v>
      </c>
      <c r="AM9" s="27">
        <f t="shared" si="33"/>
        <v>0</v>
      </c>
      <c r="AN9" s="27">
        <f t="shared" si="33"/>
        <v>0</v>
      </c>
      <c r="AO9" s="184"/>
      <c r="AP9" s="27">
        <f t="shared" ref="AP9:AS9" si="34">SUM(AP5:AP8)</f>
        <v>0</v>
      </c>
      <c r="AQ9" s="27">
        <f t="shared" si="34"/>
        <v>0</v>
      </c>
      <c r="AR9" s="27">
        <f t="shared" si="34"/>
        <v>0</v>
      </c>
      <c r="AS9" s="27">
        <f t="shared" si="34"/>
        <v>0</v>
      </c>
      <c r="AT9" s="155" t="e">
        <f>AQ9/AP9</f>
        <v>#DIV/0!</v>
      </c>
    </row>
    <row r="10" spans="2:46" ht="15.75" thickBot="1" x14ac:dyDescent="0.3">
      <c r="B10" s="4"/>
      <c r="AJ10" s="83"/>
      <c r="AT10" s="83"/>
    </row>
    <row r="11" spans="2:46" ht="24.75" thickBot="1" x14ac:dyDescent="0.45">
      <c r="B11" s="900" t="s">
        <v>67</v>
      </c>
      <c r="C11" s="901"/>
      <c r="D11" s="901"/>
      <c r="E11" s="901"/>
      <c r="F11" s="901"/>
      <c r="G11" s="901"/>
      <c r="H11" s="901"/>
      <c r="I11" s="901"/>
      <c r="J11" s="901"/>
      <c r="K11" s="901"/>
      <c r="L11" s="901"/>
      <c r="M11" s="901"/>
      <c r="N11" s="901"/>
      <c r="O11" s="901"/>
      <c r="P11" s="901"/>
      <c r="Q11" s="901"/>
      <c r="R11" s="901"/>
      <c r="S11" s="901"/>
      <c r="T11" s="902"/>
      <c r="U11" s="790" t="s">
        <v>0</v>
      </c>
      <c r="V11" s="791"/>
      <c r="W11" s="479" t="s">
        <v>74</v>
      </c>
      <c r="X11" s="301" t="s">
        <v>169</v>
      </c>
      <c r="Y11" s="480" t="s">
        <v>74</v>
      </c>
      <c r="Z11" s="481"/>
      <c r="AA11" s="872" t="s">
        <v>180</v>
      </c>
      <c r="AB11" s="873"/>
      <c r="AC11" s="144" t="s">
        <v>74</v>
      </c>
      <c r="AD11" s="147" t="s">
        <v>169</v>
      </c>
      <c r="AE11" s="144" t="s">
        <v>74</v>
      </c>
      <c r="AF11" s="863" t="s">
        <v>0</v>
      </c>
      <c r="AG11" s="864"/>
      <c r="AH11" s="149" t="s">
        <v>74</v>
      </c>
      <c r="AI11" s="177" t="s">
        <v>169</v>
      </c>
      <c r="AJ11" s="157" t="s">
        <v>74</v>
      </c>
      <c r="AK11" s="874" t="s">
        <v>180</v>
      </c>
      <c r="AL11" s="875"/>
      <c r="AM11" s="144" t="s">
        <v>74</v>
      </c>
      <c r="AN11" s="146" t="s">
        <v>169</v>
      </c>
      <c r="AO11" s="187" t="s">
        <v>74</v>
      </c>
      <c r="AP11" s="865" t="s">
        <v>0</v>
      </c>
      <c r="AQ11" s="866"/>
      <c r="AR11" s="149" t="s">
        <v>74</v>
      </c>
      <c r="AS11" s="178" t="s">
        <v>169</v>
      </c>
      <c r="AT11" s="157" t="s">
        <v>74</v>
      </c>
    </row>
    <row r="12" spans="2:46" s="4" customFormat="1" ht="15" customHeight="1" x14ac:dyDescent="0.25">
      <c r="B12" s="895" t="s">
        <v>69</v>
      </c>
      <c r="C12" s="895" t="s">
        <v>70</v>
      </c>
      <c r="D12" s="895" t="s">
        <v>6</v>
      </c>
      <c r="E12" s="895" t="s">
        <v>7</v>
      </c>
      <c r="F12" s="899" t="str">
        <f>F2</f>
        <v>KIP Stage I Summary</v>
      </c>
      <c r="G12" s="899"/>
      <c r="H12" s="899"/>
      <c r="I12" s="899"/>
      <c r="J12" s="899"/>
      <c r="K12" s="899"/>
      <c r="L12" s="899"/>
      <c r="M12" s="899"/>
      <c r="N12" s="881" t="s">
        <v>173</v>
      </c>
      <c r="O12" s="882"/>
      <c r="P12" s="882"/>
      <c r="Q12" s="882"/>
      <c r="R12" s="882"/>
      <c r="S12" s="882"/>
      <c r="T12" s="883"/>
      <c r="U12" s="903" t="s">
        <v>174</v>
      </c>
      <c r="V12" s="904"/>
      <c r="W12" s="904"/>
      <c r="X12" s="904"/>
      <c r="Y12" s="458"/>
      <c r="Z12" s="458"/>
      <c r="AA12" s="868" t="s">
        <v>175</v>
      </c>
      <c r="AB12" s="869"/>
      <c r="AC12" s="869"/>
      <c r="AD12" s="869"/>
      <c r="AE12" s="870"/>
      <c r="AF12" s="884" t="s">
        <v>176</v>
      </c>
      <c r="AG12" s="884"/>
      <c r="AH12" s="884"/>
      <c r="AI12" s="884"/>
      <c r="AJ12" s="885"/>
      <c r="AK12" s="876" t="s">
        <v>177</v>
      </c>
      <c r="AL12" s="877"/>
      <c r="AM12" s="877"/>
      <c r="AN12" s="877"/>
      <c r="AO12" s="878"/>
      <c r="AP12" s="887" t="s">
        <v>178</v>
      </c>
      <c r="AQ12" s="888"/>
      <c r="AR12" s="888"/>
      <c r="AS12" s="888"/>
      <c r="AT12" s="889"/>
    </row>
    <row r="13" spans="2:46" s="67" customFormat="1" ht="15" customHeight="1" x14ac:dyDescent="0.25">
      <c r="B13" s="895"/>
      <c r="C13" s="895"/>
      <c r="D13" s="895"/>
      <c r="E13" s="895"/>
      <c r="F13" s="463" t="s">
        <v>28</v>
      </c>
      <c r="G13" s="463" t="s">
        <v>28</v>
      </c>
      <c r="H13" s="463" t="s">
        <v>28</v>
      </c>
      <c r="I13" s="463" t="s">
        <v>28</v>
      </c>
      <c r="J13" s="464" t="s">
        <v>29</v>
      </c>
      <c r="K13" s="895" t="s">
        <v>71</v>
      </c>
      <c r="L13" s="895" t="s">
        <v>72</v>
      </c>
      <c r="M13" s="895" t="s">
        <v>73</v>
      </c>
      <c r="N13" s="880" t="s">
        <v>146</v>
      </c>
      <c r="O13" s="880" t="s">
        <v>77</v>
      </c>
      <c r="P13" s="880" t="s">
        <v>78</v>
      </c>
      <c r="Q13" s="880" t="s">
        <v>79</v>
      </c>
      <c r="R13" s="880" t="s">
        <v>80</v>
      </c>
      <c r="S13" s="880" t="s">
        <v>81</v>
      </c>
      <c r="T13" s="68" t="s">
        <v>74</v>
      </c>
      <c r="U13" s="86" t="s">
        <v>28</v>
      </c>
      <c r="V13" s="64" t="s">
        <v>28</v>
      </c>
      <c r="W13" s="64" t="s">
        <v>28</v>
      </c>
      <c r="X13" s="152" t="s">
        <v>29</v>
      </c>
      <c r="Y13" s="826" t="s">
        <v>235</v>
      </c>
      <c r="Z13" s="827"/>
      <c r="AA13" s="879" t="s">
        <v>162</v>
      </c>
      <c r="AB13" s="65" t="s">
        <v>28</v>
      </c>
      <c r="AC13" s="65" t="s">
        <v>28</v>
      </c>
      <c r="AD13" s="65" t="s">
        <v>28</v>
      </c>
      <c r="AE13" s="867" t="s">
        <v>161</v>
      </c>
      <c r="AF13" s="102" t="s">
        <v>28</v>
      </c>
      <c r="AG13" s="103" t="s">
        <v>28</v>
      </c>
      <c r="AH13" s="103" t="s">
        <v>28</v>
      </c>
      <c r="AI13" s="103" t="s">
        <v>28</v>
      </c>
      <c r="AJ13" s="174" t="s">
        <v>29</v>
      </c>
      <c r="AK13" s="739" t="s">
        <v>162</v>
      </c>
      <c r="AL13" s="66" t="s">
        <v>28</v>
      </c>
      <c r="AM13" s="66" t="s">
        <v>28</v>
      </c>
      <c r="AN13" s="66" t="s">
        <v>28</v>
      </c>
      <c r="AO13" s="871" t="s">
        <v>161</v>
      </c>
      <c r="AP13" s="137" t="s">
        <v>28</v>
      </c>
      <c r="AQ13" s="137" t="s">
        <v>28</v>
      </c>
      <c r="AR13" s="137" t="s">
        <v>28</v>
      </c>
      <c r="AS13" s="137" t="s">
        <v>28</v>
      </c>
      <c r="AT13" s="170" t="s">
        <v>29</v>
      </c>
    </row>
    <row r="14" spans="2:46" s="6" customFormat="1" ht="56.25" customHeight="1" x14ac:dyDescent="0.25">
      <c r="B14" s="896"/>
      <c r="C14" s="896"/>
      <c r="D14" s="896"/>
      <c r="E14" s="896"/>
      <c r="F14" s="57" t="s">
        <v>172</v>
      </c>
      <c r="G14" s="57" t="s">
        <v>167</v>
      </c>
      <c r="H14" s="57" t="s">
        <v>9</v>
      </c>
      <c r="I14" s="57" t="s">
        <v>75</v>
      </c>
      <c r="J14" s="58" t="s">
        <v>12</v>
      </c>
      <c r="K14" s="896"/>
      <c r="L14" s="896"/>
      <c r="M14" s="896"/>
      <c r="N14" s="880"/>
      <c r="O14" s="880"/>
      <c r="P14" s="880"/>
      <c r="Q14" s="880"/>
      <c r="R14" s="880"/>
      <c r="S14" s="880"/>
      <c r="T14" s="69" t="s">
        <v>82</v>
      </c>
      <c r="U14" s="87" t="s">
        <v>76</v>
      </c>
      <c r="V14" s="59" t="s">
        <v>14</v>
      </c>
      <c r="W14" s="59" t="s">
        <v>145</v>
      </c>
      <c r="X14" s="150" t="s">
        <v>144</v>
      </c>
      <c r="Y14" s="462" t="s">
        <v>15</v>
      </c>
      <c r="Z14" s="462" t="s">
        <v>236</v>
      </c>
      <c r="AA14" s="879"/>
      <c r="AB14" s="179" t="s">
        <v>160</v>
      </c>
      <c r="AC14" s="179" t="s">
        <v>97</v>
      </c>
      <c r="AD14" s="179" t="s">
        <v>98</v>
      </c>
      <c r="AE14" s="867"/>
      <c r="AF14" s="104" t="s">
        <v>76</v>
      </c>
      <c r="AG14" s="105" t="s">
        <v>14</v>
      </c>
      <c r="AH14" s="105" t="s">
        <v>15</v>
      </c>
      <c r="AI14" s="105" t="s">
        <v>145</v>
      </c>
      <c r="AJ14" s="175" t="s">
        <v>144</v>
      </c>
      <c r="AK14" s="740"/>
      <c r="AL14" s="163" t="s">
        <v>160</v>
      </c>
      <c r="AM14" s="163" t="s">
        <v>179</v>
      </c>
      <c r="AN14" s="163" t="s">
        <v>98</v>
      </c>
      <c r="AO14" s="871"/>
      <c r="AP14" s="164" t="s">
        <v>76</v>
      </c>
      <c r="AQ14" s="164" t="s">
        <v>14</v>
      </c>
      <c r="AR14" s="164" t="s">
        <v>15</v>
      </c>
      <c r="AS14" s="164" t="s">
        <v>145</v>
      </c>
      <c r="AT14" s="168" t="s">
        <v>144</v>
      </c>
    </row>
    <row r="15" spans="2:46" ht="15" customHeight="1" x14ac:dyDescent="0.25">
      <c r="B15" s="890" t="s">
        <v>323</v>
      </c>
      <c r="C15" s="5"/>
      <c r="D15" s="32"/>
      <c r="E15" s="32"/>
      <c r="F15" s="25"/>
      <c r="G15" s="13">
        <f t="shared" ref="G15:H20" si="35">U15+AF15+AP15</f>
        <v>0</v>
      </c>
      <c r="H15" s="13">
        <f t="shared" si="35"/>
        <v>0</v>
      </c>
      <c r="I15" s="13">
        <f t="shared" ref="I15:I20" si="36">W15+AI15+AS15</f>
        <v>0</v>
      </c>
      <c r="J15" s="14" t="e">
        <f t="shared" ref="J15:J43" si="37">H15/G15</f>
        <v>#DIV/0!</v>
      </c>
      <c r="K15" s="5"/>
      <c r="L15" s="457"/>
      <c r="M15" s="426"/>
      <c r="N15" s="26" t="b">
        <v>0</v>
      </c>
      <c r="O15" s="26" t="b">
        <v>0</v>
      </c>
      <c r="P15" s="26" t="b">
        <v>0</v>
      </c>
      <c r="Q15" s="26" t="b">
        <v>0</v>
      </c>
      <c r="R15" s="26" t="b">
        <v>0</v>
      </c>
      <c r="S15" s="26" t="b">
        <v>0</v>
      </c>
      <c r="T15" s="5"/>
      <c r="U15" s="88"/>
      <c r="V15" s="25"/>
      <c r="W15" s="19">
        <f>U15-V15</f>
        <v>0</v>
      </c>
      <c r="X15" s="459" t="e">
        <f>V15/U15</f>
        <v>#DIV/0!</v>
      </c>
      <c r="Y15" s="460"/>
      <c r="Z15" s="460">
        <f>W15-Y15</f>
        <v>0</v>
      </c>
      <c r="AA15" s="97" t="b">
        <v>0</v>
      </c>
      <c r="AB15" s="159"/>
      <c r="AC15" s="22">
        <f>W15</f>
        <v>0</v>
      </c>
      <c r="AD15" s="22">
        <f>AB15+AC15</f>
        <v>0</v>
      </c>
      <c r="AE15" s="165"/>
      <c r="AF15" s="107">
        <f>AB15</f>
        <v>0</v>
      </c>
      <c r="AG15" s="25"/>
      <c r="AH15" s="25"/>
      <c r="AI15" s="108">
        <f t="shared" ref="AI15:AI20" si="38">AF15-AG15-AH15</f>
        <v>0</v>
      </c>
      <c r="AJ15" s="176" t="e">
        <f t="shared" ref="AJ15:AJ43" si="39">(AG15+AH15)/AF15</f>
        <v>#DIV/0!</v>
      </c>
      <c r="AK15" s="97" t="b">
        <v>0</v>
      </c>
      <c r="AL15" s="159"/>
      <c r="AM15" s="24">
        <f t="shared" ref="AM15:AM20" si="40">AI15+W15</f>
        <v>0</v>
      </c>
      <c r="AN15" s="24">
        <f>AL15+AM15</f>
        <v>0</v>
      </c>
      <c r="AO15" s="189"/>
      <c r="AP15" s="118">
        <f>AL15</f>
        <v>0</v>
      </c>
      <c r="AQ15" s="25"/>
      <c r="AR15" s="25"/>
      <c r="AS15" s="118">
        <f>AP15-AQ15-AR15</f>
        <v>0</v>
      </c>
      <c r="AT15" s="169" t="e">
        <f>(AQ15+AR15)/AP15</f>
        <v>#DIV/0!</v>
      </c>
    </row>
    <row r="16" spans="2:46" x14ac:dyDescent="0.25">
      <c r="B16" s="890"/>
      <c r="C16" s="5"/>
      <c r="D16" s="32"/>
      <c r="E16" s="32"/>
      <c r="F16" s="25"/>
      <c r="G16" s="13">
        <f t="shared" si="35"/>
        <v>0</v>
      </c>
      <c r="H16" s="13">
        <f t="shared" si="35"/>
        <v>0</v>
      </c>
      <c r="I16" s="13">
        <f t="shared" si="36"/>
        <v>0</v>
      </c>
      <c r="J16" s="14" t="e">
        <f t="shared" si="37"/>
        <v>#DIV/0!</v>
      </c>
      <c r="K16" s="5"/>
      <c r="L16" s="457"/>
      <c r="M16" s="5"/>
      <c r="N16" s="26" t="b">
        <v>0</v>
      </c>
      <c r="O16" s="26" t="b">
        <v>0</v>
      </c>
      <c r="P16" s="26" t="b">
        <v>0</v>
      </c>
      <c r="Q16" s="26" t="b">
        <v>0</v>
      </c>
      <c r="R16" s="26" t="b">
        <v>0</v>
      </c>
      <c r="S16" s="26" t="b">
        <v>0</v>
      </c>
      <c r="T16" s="5"/>
      <c r="U16" s="88"/>
      <c r="V16" s="25"/>
      <c r="W16" s="19">
        <f t="shared" ref="W16:W20" si="41">U16-V16</f>
        <v>0</v>
      </c>
      <c r="X16" s="151" t="e">
        <f t="shared" ref="X16:X43" si="42">V16/U16</f>
        <v>#DIV/0!</v>
      </c>
      <c r="Y16" s="460"/>
      <c r="Z16" s="460">
        <f t="shared" ref="Z16:Z20" si="43">W16-Y16</f>
        <v>0</v>
      </c>
      <c r="AA16" s="97" t="b">
        <v>0</v>
      </c>
      <c r="AB16" s="159"/>
      <c r="AC16" s="22">
        <f t="shared" ref="AC16:AC20" si="44">W16</f>
        <v>0</v>
      </c>
      <c r="AD16" s="22">
        <f t="shared" ref="AD16:AD20" si="45">AB16+AC16</f>
        <v>0</v>
      </c>
      <c r="AE16" s="165"/>
      <c r="AF16" s="107">
        <f t="shared" ref="AF16:AF20" si="46">AB16</f>
        <v>0</v>
      </c>
      <c r="AG16" s="25"/>
      <c r="AH16" s="25"/>
      <c r="AI16" s="108">
        <f t="shared" si="38"/>
        <v>0</v>
      </c>
      <c r="AJ16" s="176" t="e">
        <f t="shared" si="39"/>
        <v>#DIV/0!</v>
      </c>
      <c r="AK16" s="97" t="b">
        <v>0</v>
      </c>
      <c r="AL16" s="159"/>
      <c r="AM16" s="24">
        <f t="shared" si="40"/>
        <v>0</v>
      </c>
      <c r="AN16" s="24">
        <f t="shared" ref="AN16:AN20" si="47">AL16+AM16</f>
        <v>0</v>
      </c>
      <c r="AO16" s="189"/>
      <c r="AP16" s="118">
        <f t="shared" ref="AP16:AP20" si="48">AL16</f>
        <v>0</v>
      </c>
      <c r="AQ16" s="25"/>
      <c r="AR16" s="25"/>
      <c r="AS16" s="118">
        <f t="shared" ref="AS16:AS20" si="49">AP16-AQ16-AR16</f>
        <v>0</v>
      </c>
      <c r="AT16" s="169" t="e">
        <f t="shared" ref="AT16:AT43" si="50">(AQ16+AR16)/AP16</f>
        <v>#DIV/0!</v>
      </c>
    </row>
    <row r="17" spans="1:46" x14ac:dyDescent="0.25">
      <c r="B17" s="890"/>
      <c r="C17" s="456"/>
      <c r="D17" s="32"/>
      <c r="E17" s="32"/>
      <c r="F17" s="25"/>
      <c r="G17" s="13">
        <f t="shared" si="35"/>
        <v>0</v>
      </c>
      <c r="H17" s="13">
        <f t="shared" si="35"/>
        <v>0</v>
      </c>
      <c r="I17" s="13">
        <f t="shared" si="36"/>
        <v>0</v>
      </c>
      <c r="J17" s="14" t="e">
        <f t="shared" si="37"/>
        <v>#DIV/0!</v>
      </c>
      <c r="K17" s="5"/>
      <c r="L17" s="457"/>
      <c r="M17" s="5"/>
      <c r="N17" s="26" t="b">
        <v>0</v>
      </c>
      <c r="O17" s="26" t="b">
        <v>0</v>
      </c>
      <c r="P17" s="26" t="b">
        <v>0</v>
      </c>
      <c r="Q17" s="26" t="b">
        <v>0</v>
      </c>
      <c r="R17" s="26" t="b">
        <v>0</v>
      </c>
      <c r="S17" s="26" t="b">
        <v>0</v>
      </c>
      <c r="T17" s="5"/>
      <c r="U17" s="88"/>
      <c r="V17" s="25"/>
      <c r="W17" s="19">
        <f t="shared" si="41"/>
        <v>0</v>
      </c>
      <c r="X17" s="151" t="e">
        <f t="shared" si="42"/>
        <v>#DIV/0!</v>
      </c>
      <c r="Y17" s="460"/>
      <c r="Z17" s="460">
        <f t="shared" si="43"/>
        <v>0</v>
      </c>
      <c r="AA17" s="97" t="b">
        <v>0</v>
      </c>
      <c r="AB17" s="159"/>
      <c r="AC17" s="22">
        <f t="shared" si="44"/>
        <v>0</v>
      </c>
      <c r="AD17" s="22">
        <f t="shared" si="45"/>
        <v>0</v>
      </c>
      <c r="AE17" s="165"/>
      <c r="AF17" s="107">
        <f t="shared" si="46"/>
        <v>0</v>
      </c>
      <c r="AG17" s="25"/>
      <c r="AH17" s="25"/>
      <c r="AI17" s="108">
        <f t="shared" si="38"/>
        <v>0</v>
      </c>
      <c r="AJ17" s="176" t="e">
        <f t="shared" si="39"/>
        <v>#DIV/0!</v>
      </c>
      <c r="AK17" s="97" t="b">
        <v>0</v>
      </c>
      <c r="AL17" s="159"/>
      <c r="AM17" s="24">
        <f t="shared" si="40"/>
        <v>0</v>
      </c>
      <c r="AN17" s="24">
        <f t="shared" si="47"/>
        <v>0</v>
      </c>
      <c r="AO17" s="189"/>
      <c r="AP17" s="118">
        <f t="shared" si="48"/>
        <v>0</v>
      </c>
      <c r="AQ17" s="25"/>
      <c r="AR17" s="25"/>
      <c r="AS17" s="118">
        <f t="shared" si="49"/>
        <v>0</v>
      </c>
      <c r="AT17" s="169" t="e">
        <f t="shared" si="50"/>
        <v>#DIV/0!</v>
      </c>
    </row>
    <row r="18" spans="1:46" x14ac:dyDescent="0.25">
      <c r="B18" s="890"/>
      <c r="C18" s="5"/>
      <c r="D18" s="32"/>
      <c r="E18" s="32"/>
      <c r="F18" s="25"/>
      <c r="G18" s="13">
        <f t="shared" si="35"/>
        <v>0</v>
      </c>
      <c r="H18" s="13">
        <f t="shared" si="35"/>
        <v>0</v>
      </c>
      <c r="I18" s="13">
        <f t="shared" si="36"/>
        <v>0</v>
      </c>
      <c r="J18" s="14" t="e">
        <f t="shared" si="37"/>
        <v>#DIV/0!</v>
      </c>
      <c r="K18" s="5"/>
      <c r="L18" s="5"/>
      <c r="M18" s="5"/>
      <c r="N18" s="26" t="b">
        <v>0</v>
      </c>
      <c r="O18" s="26" t="b">
        <v>0</v>
      </c>
      <c r="P18" s="26" t="b">
        <v>0</v>
      </c>
      <c r="Q18" s="26" t="b">
        <v>0</v>
      </c>
      <c r="R18" s="26" t="b">
        <v>0</v>
      </c>
      <c r="S18" s="26" t="b">
        <v>0</v>
      </c>
      <c r="T18" s="5"/>
      <c r="U18" s="88"/>
      <c r="V18" s="25"/>
      <c r="W18" s="19">
        <f t="shared" si="41"/>
        <v>0</v>
      </c>
      <c r="X18" s="151" t="e">
        <f t="shared" si="42"/>
        <v>#DIV/0!</v>
      </c>
      <c r="Y18" s="460"/>
      <c r="Z18" s="460">
        <f t="shared" si="43"/>
        <v>0</v>
      </c>
      <c r="AA18" s="97" t="b">
        <v>0</v>
      </c>
      <c r="AB18" s="159"/>
      <c r="AC18" s="22">
        <f t="shared" si="44"/>
        <v>0</v>
      </c>
      <c r="AD18" s="22">
        <f t="shared" si="45"/>
        <v>0</v>
      </c>
      <c r="AE18" s="165"/>
      <c r="AF18" s="107">
        <f t="shared" si="46"/>
        <v>0</v>
      </c>
      <c r="AG18" s="25"/>
      <c r="AH18" s="25"/>
      <c r="AI18" s="108">
        <f t="shared" si="38"/>
        <v>0</v>
      </c>
      <c r="AJ18" s="176" t="e">
        <f t="shared" si="39"/>
        <v>#DIV/0!</v>
      </c>
      <c r="AK18" s="97" t="b">
        <v>0</v>
      </c>
      <c r="AL18" s="159"/>
      <c r="AM18" s="24">
        <f t="shared" si="40"/>
        <v>0</v>
      </c>
      <c r="AN18" s="24">
        <f t="shared" si="47"/>
        <v>0</v>
      </c>
      <c r="AO18" s="189"/>
      <c r="AP18" s="118">
        <f t="shared" si="48"/>
        <v>0</v>
      </c>
      <c r="AQ18" s="25"/>
      <c r="AR18" s="25"/>
      <c r="AS18" s="118">
        <f t="shared" si="49"/>
        <v>0</v>
      </c>
      <c r="AT18" s="169" t="e">
        <f t="shared" si="50"/>
        <v>#DIV/0!</v>
      </c>
    </row>
    <row r="19" spans="1:46" x14ac:dyDescent="0.25">
      <c r="B19" s="890"/>
      <c r="C19" s="5"/>
      <c r="D19" s="32"/>
      <c r="E19" s="32"/>
      <c r="F19" s="25"/>
      <c r="G19" s="13">
        <f t="shared" si="35"/>
        <v>0</v>
      </c>
      <c r="H19" s="13">
        <f t="shared" si="35"/>
        <v>0</v>
      </c>
      <c r="I19" s="13">
        <f t="shared" si="36"/>
        <v>0</v>
      </c>
      <c r="J19" s="14" t="e">
        <f t="shared" si="37"/>
        <v>#DIV/0!</v>
      </c>
      <c r="K19" s="5"/>
      <c r="L19" s="5"/>
      <c r="M19" s="5"/>
      <c r="N19" s="26" t="b">
        <v>0</v>
      </c>
      <c r="O19" s="26" t="b">
        <v>0</v>
      </c>
      <c r="P19" s="26" t="b">
        <v>0</v>
      </c>
      <c r="Q19" s="26" t="b">
        <v>0</v>
      </c>
      <c r="R19" s="26" t="b">
        <v>0</v>
      </c>
      <c r="S19" s="26" t="b">
        <v>0</v>
      </c>
      <c r="T19" s="5"/>
      <c r="U19" s="88"/>
      <c r="V19" s="25"/>
      <c r="W19" s="19">
        <f t="shared" si="41"/>
        <v>0</v>
      </c>
      <c r="X19" s="151" t="e">
        <f t="shared" si="42"/>
        <v>#DIV/0!</v>
      </c>
      <c r="Y19" s="460"/>
      <c r="Z19" s="460">
        <f t="shared" si="43"/>
        <v>0</v>
      </c>
      <c r="AA19" s="97" t="b">
        <v>0</v>
      </c>
      <c r="AB19" s="159"/>
      <c r="AC19" s="22">
        <f t="shared" si="44"/>
        <v>0</v>
      </c>
      <c r="AD19" s="22">
        <f t="shared" si="45"/>
        <v>0</v>
      </c>
      <c r="AE19" s="165"/>
      <c r="AF19" s="107">
        <f t="shared" si="46"/>
        <v>0</v>
      </c>
      <c r="AG19" s="25"/>
      <c r="AH19" s="25"/>
      <c r="AI19" s="108">
        <f t="shared" si="38"/>
        <v>0</v>
      </c>
      <c r="AJ19" s="176" t="e">
        <f t="shared" si="39"/>
        <v>#DIV/0!</v>
      </c>
      <c r="AK19" s="97" t="b">
        <v>0</v>
      </c>
      <c r="AL19" s="159"/>
      <c r="AM19" s="24">
        <f t="shared" si="40"/>
        <v>0</v>
      </c>
      <c r="AN19" s="24">
        <f t="shared" si="47"/>
        <v>0</v>
      </c>
      <c r="AO19" s="189"/>
      <c r="AP19" s="118">
        <f t="shared" si="48"/>
        <v>0</v>
      </c>
      <c r="AQ19" s="25"/>
      <c r="AR19" s="25"/>
      <c r="AS19" s="118">
        <f t="shared" si="49"/>
        <v>0</v>
      </c>
      <c r="AT19" s="169" t="e">
        <f t="shared" si="50"/>
        <v>#DIV/0!</v>
      </c>
    </row>
    <row r="20" spans="1:46" x14ac:dyDescent="0.25">
      <c r="B20" s="890"/>
      <c r="C20" s="5"/>
      <c r="D20" s="32"/>
      <c r="E20" s="32"/>
      <c r="F20" s="25"/>
      <c r="G20" s="13">
        <f t="shared" si="35"/>
        <v>0</v>
      </c>
      <c r="H20" s="13">
        <f t="shared" si="35"/>
        <v>0</v>
      </c>
      <c r="I20" s="13">
        <f t="shared" si="36"/>
        <v>0</v>
      </c>
      <c r="J20" s="14" t="e">
        <f t="shared" si="37"/>
        <v>#DIV/0!</v>
      </c>
      <c r="K20" s="5"/>
      <c r="L20" s="5"/>
      <c r="M20" s="5"/>
      <c r="N20" s="26" t="b">
        <v>0</v>
      </c>
      <c r="O20" s="26" t="b">
        <v>0</v>
      </c>
      <c r="P20" s="26" t="b">
        <v>0</v>
      </c>
      <c r="Q20" s="26" t="b">
        <v>0</v>
      </c>
      <c r="R20" s="26" t="b">
        <v>0</v>
      </c>
      <c r="S20" s="26" t="b">
        <v>0</v>
      </c>
      <c r="T20" s="5"/>
      <c r="U20" s="88"/>
      <c r="V20" s="25"/>
      <c r="W20" s="19">
        <f t="shared" si="41"/>
        <v>0</v>
      </c>
      <c r="X20" s="151" t="e">
        <f t="shared" si="42"/>
        <v>#DIV/0!</v>
      </c>
      <c r="Y20" s="460"/>
      <c r="Z20" s="460">
        <f t="shared" si="43"/>
        <v>0</v>
      </c>
      <c r="AA20" s="97" t="b">
        <v>0</v>
      </c>
      <c r="AB20" s="159"/>
      <c r="AC20" s="22">
        <f t="shared" si="44"/>
        <v>0</v>
      </c>
      <c r="AD20" s="22">
        <f t="shared" si="45"/>
        <v>0</v>
      </c>
      <c r="AE20" s="165"/>
      <c r="AF20" s="107">
        <f t="shared" si="46"/>
        <v>0</v>
      </c>
      <c r="AG20" s="25"/>
      <c r="AH20" s="25"/>
      <c r="AI20" s="108">
        <f t="shared" si="38"/>
        <v>0</v>
      </c>
      <c r="AJ20" s="176" t="e">
        <f t="shared" si="39"/>
        <v>#DIV/0!</v>
      </c>
      <c r="AK20" s="97" t="b">
        <v>0</v>
      </c>
      <c r="AL20" s="159"/>
      <c r="AM20" s="24">
        <f t="shared" si="40"/>
        <v>0</v>
      </c>
      <c r="AN20" s="24">
        <f t="shared" si="47"/>
        <v>0</v>
      </c>
      <c r="AO20" s="189"/>
      <c r="AP20" s="118">
        <f t="shared" si="48"/>
        <v>0</v>
      </c>
      <c r="AQ20" s="25"/>
      <c r="AR20" s="25"/>
      <c r="AS20" s="118">
        <f t="shared" si="49"/>
        <v>0</v>
      </c>
      <c r="AT20" s="169" t="e">
        <f t="shared" si="50"/>
        <v>#DIV/0!</v>
      </c>
    </row>
    <row r="21" spans="1:46" s="37" customFormat="1" x14ac:dyDescent="0.25">
      <c r="A21" s="4"/>
      <c r="B21" s="890"/>
      <c r="C21" s="30" t="s">
        <v>83</v>
      </c>
      <c r="D21" s="38"/>
      <c r="E21" s="38"/>
      <c r="F21" s="34">
        <f>SUBTOTAL(9,F15:F20)</f>
        <v>0</v>
      </c>
      <c r="G21" s="34">
        <f>SUBTOTAL(9,G15:G20)</f>
        <v>0</v>
      </c>
      <c r="H21" s="34">
        <f>SUBTOTAL(9,H15:H20)</f>
        <v>0</v>
      </c>
      <c r="I21" s="34">
        <f>SUBTOTAL(9,I15:I20)</f>
        <v>0</v>
      </c>
      <c r="J21" s="35" t="e">
        <f t="shared" si="37"/>
        <v>#DIV/0!</v>
      </c>
      <c r="K21" s="30"/>
      <c r="L21" s="30"/>
      <c r="M21" s="30"/>
      <c r="N21" s="33"/>
      <c r="O21" s="33" t="b">
        <v>0</v>
      </c>
      <c r="P21" s="33" t="b">
        <v>0</v>
      </c>
      <c r="Q21" s="33" t="b">
        <v>0</v>
      </c>
      <c r="R21" s="33" t="b">
        <v>0</v>
      </c>
      <c r="S21" s="33" t="b">
        <v>0</v>
      </c>
      <c r="T21" s="36"/>
      <c r="U21" s="89">
        <f>SUBTOTAL(9,U15:U20)</f>
        <v>0</v>
      </c>
      <c r="V21" s="34">
        <f>SUBTOTAL(9,V15:V20)</f>
        <v>0</v>
      </c>
      <c r="W21" s="34">
        <f>SUBTOTAL(9,W15:W20)</f>
        <v>0</v>
      </c>
      <c r="X21" s="153" t="e">
        <f t="shared" si="42"/>
        <v>#DIV/0!</v>
      </c>
      <c r="Y21" s="461">
        <f>SUBTOTAL(9,Y15:Y20)</f>
        <v>0</v>
      </c>
      <c r="Z21" s="461">
        <f>SUBTOTAL(9,Z15:Z20)</f>
        <v>0</v>
      </c>
      <c r="AA21" s="154"/>
      <c r="AB21" s="34">
        <f t="shared" ref="AB21:AD21" si="51">SUBTOTAL(9,AB15:AB20)</f>
        <v>0</v>
      </c>
      <c r="AC21" s="34">
        <f t="shared" si="51"/>
        <v>0</v>
      </c>
      <c r="AD21" s="34">
        <f t="shared" si="51"/>
        <v>0</v>
      </c>
      <c r="AE21" s="162"/>
      <c r="AF21" s="93">
        <f>SUBTOTAL(9,AF15:AF20)</f>
        <v>0</v>
      </c>
      <c r="AG21" s="34">
        <f>SUBTOTAL(9,AG15:AG20)</f>
        <v>0</v>
      </c>
      <c r="AH21" s="34">
        <f>SUBTOTAL(9,AH15:AH20)</f>
        <v>0</v>
      </c>
      <c r="AI21" s="34">
        <f t="shared" ref="AI21" si="52">SUBTOTAL(9,AI15:AI20)</f>
        <v>0</v>
      </c>
      <c r="AJ21" s="158" t="e">
        <f t="shared" si="39"/>
        <v>#DIV/0!</v>
      </c>
      <c r="AK21" s="154"/>
      <c r="AL21" s="34">
        <f t="shared" ref="AL21:AN21" si="53">SUBTOTAL(9,AL15:AL20)</f>
        <v>0</v>
      </c>
      <c r="AM21" s="34">
        <f t="shared" si="53"/>
        <v>0</v>
      </c>
      <c r="AN21" s="34">
        <f t="shared" si="53"/>
        <v>0</v>
      </c>
      <c r="AO21" s="185"/>
      <c r="AP21" s="34">
        <f>SUBTOTAL(9,AP15:AP20)</f>
        <v>0</v>
      </c>
      <c r="AQ21" s="34">
        <f>SUBTOTAL(9,AQ15:AQ20)</f>
        <v>0</v>
      </c>
      <c r="AR21" s="34">
        <f>SUBTOTAL(9,AR15:AR20)</f>
        <v>0</v>
      </c>
      <c r="AS21" s="34">
        <f t="shared" ref="AS21" si="54">SUBTOTAL(9,AS15:AS20)</f>
        <v>0</v>
      </c>
      <c r="AT21" s="158" t="e">
        <f t="shared" si="50"/>
        <v>#DIV/0!</v>
      </c>
    </row>
    <row r="22" spans="1:46" x14ac:dyDescent="0.25">
      <c r="B22" s="890" t="s">
        <v>324</v>
      </c>
      <c r="C22" s="5"/>
      <c r="D22" s="32"/>
      <c r="E22" s="32"/>
      <c r="F22" s="25"/>
      <c r="G22" s="13">
        <f t="shared" ref="G22:H27" si="55">U22+AF22+AP22</f>
        <v>0</v>
      </c>
      <c r="H22" s="13">
        <f t="shared" si="55"/>
        <v>0</v>
      </c>
      <c r="I22" s="13">
        <f t="shared" ref="I22:I27" si="56">W22+AI22+AS22</f>
        <v>0</v>
      </c>
      <c r="J22" s="14" t="e">
        <f t="shared" si="37"/>
        <v>#DIV/0!</v>
      </c>
      <c r="K22" s="5"/>
      <c r="L22" s="5"/>
      <c r="M22" s="426"/>
      <c r="N22" s="26" t="b">
        <v>0</v>
      </c>
      <c r="O22" s="26" t="b">
        <v>0</v>
      </c>
      <c r="P22" s="26" t="b">
        <v>0</v>
      </c>
      <c r="Q22" s="26" t="b">
        <v>0</v>
      </c>
      <c r="R22" s="26" t="b">
        <v>0</v>
      </c>
      <c r="S22" s="26" t="b">
        <v>0</v>
      </c>
      <c r="T22" s="5"/>
      <c r="U22" s="88"/>
      <c r="V22" s="25"/>
      <c r="W22" s="19">
        <f t="shared" ref="W22:W27" si="57">U22-V22</f>
        <v>0</v>
      </c>
      <c r="X22" s="151" t="e">
        <f t="shared" si="42"/>
        <v>#DIV/0!</v>
      </c>
      <c r="Y22" s="460"/>
      <c r="Z22" s="460">
        <f t="shared" ref="Z22:Z27" si="58">W22-Y22</f>
        <v>0</v>
      </c>
      <c r="AA22" s="97" t="b">
        <v>0</v>
      </c>
      <c r="AB22" s="159"/>
      <c r="AC22" s="22">
        <f>W22</f>
        <v>0</v>
      </c>
      <c r="AD22" s="22">
        <f t="shared" ref="AD22:AD27" si="59">AB22+AC22</f>
        <v>0</v>
      </c>
      <c r="AE22" s="165"/>
      <c r="AF22" s="107">
        <f t="shared" ref="AF22:AF27" si="60">AB22</f>
        <v>0</v>
      </c>
      <c r="AG22" s="25"/>
      <c r="AH22" s="25"/>
      <c r="AI22" s="108">
        <f t="shared" ref="AI22:AI27" si="61">AF22-AG22-AH22</f>
        <v>0</v>
      </c>
      <c r="AJ22" s="176" t="e">
        <f t="shared" si="39"/>
        <v>#DIV/0!</v>
      </c>
      <c r="AK22" s="97" t="b">
        <v>0</v>
      </c>
      <c r="AL22" s="159"/>
      <c r="AM22" s="24">
        <f t="shared" ref="AM22:AM27" si="62">AI22+W22</f>
        <v>0</v>
      </c>
      <c r="AN22" s="24">
        <f>AL22+AM22</f>
        <v>0</v>
      </c>
      <c r="AO22" s="189"/>
      <c r="AP22" s="118">
        <f t="shared" ref="AP22:AP27" si="63">AL22</f>
        <v>0</v>
      </c>
      <c r="AQ22" s="25"/>
      <c r="AR22" s="25"/>
      <c r="AS22" s="118">
        <f t="shared" ref="AS22:AS27" si="64">AP22-AQ22-AR22</f>
        <v>0</v>
      </c>
      <c r="AT22" s="169" t="e">
        <f t="shared" si="50"/>
        <v>#DIV/0!</v>
      </c>
    </row>
    <row r="23" spans="1:46" x14ac:dyDescent="0.25">
      <c r="B23" s="890"/>
      <c r="C23" s="5"/>
      <c r="D23" s="32"/>
      <c r="E23" s="32"/>
      <c r="F23" s="25"/>
      <c r="G23" s="13">
        <f t="shared" si="55"/>
        <v>0</v>
      </c>
      <c r="H23" s="13">
        <f t="shared" si="55"/>
        <v>0</v>
      </c>
      <c r="I23" s="13">
        <f t="shared" si="56"/>
        <v>0</v>
      </c>
      <c r="J23" s="14" t="e">
        <f t="shared" si="37"/>
        <v>#DIV/0!</v>
      </c>
      <c r="K23" s="5"/>
      <c r="L23" s="5"/>
      <c r="M23" s="426"/>
      <c r="N23" s="26" t="b">
        <v>0</v>
      </c>
      <c r="O23" s="26" t="b">
        <v>0</v>
      </c>
      <c r="P23" s="26" t="b">
        <v>0</v>
      </c>
      <c r="Q23" s="26" t="b">
        <v>0</v>
      </c>
      <c r="R23" s="26" t="b">
        <v>0</v>
      </c>
      <c r="S23" s="26" t="b">
        <v>0</v>
      </c>
      <c r="T23" s="5"/>
      <c r="U23" s="88"/>
      <c r="V23" s="25"/>
      <c r="W23" s="19">
        <f t="shared" si="57"/>
        <v>0</v>
      </c>
      <c r="X23" s="151" t="e">
        <f t="shared" si="42"/>
        <v>#DIV/0!</v>
      </c>
      <c r="Y23" s="460"/>
      <c r="Z23" s="460">
        <f t="shared" si="58"/>
        <v>0</v>
      </c>
      <c r="AA23" s="97" t="b">
        <v>0</v>
      </c>
      <c r="AB23" s="159"/>
      <c r="AC23" s="22">
        <f t="shared" ref="AC23:AC27" si="65">W23</f>
        <v>0</v>
      </c>
      <c r="AD23" s="22">
        <f t="shared" si="59"/>
        <v>0</v>
      </c>
      <c r="AE23" s="165"/>
      <c r="AF23" s="107">
        <f t="shared" si="60"/>
        <v>0</v>
      </c>
      <c r="AG23" s="25"/>
      <c r="AH23" s="25"/>
      <c r="AI23" s="108">
        <f t="shared" si="61"/>
        <v>0</v>
      </c>
      <c r="AJ23" s="176" t="e">
        <f t="shared" si="39"/>
        <v>#DIV/0!</v>
      </c>
      <c r="AK23" s="97" t="b">
        <v>0</v>
      </c>
      <c r="AL23" s="159"/>
      <c r="AM23" s="24">
        <f t="shared" si="62"/>
        <v>0</v>
      </c>
      <c r="AN23" s="24">
        <f t="shared" ref="AN23:AN27" si="66">AL23+AM23</f>
        <v>0</v>
      </c>
      <c r="AO23" s="189"/>
      <c r="AP23" s="118">
        <f t="shared" si="63"/>
        <v>0</v>
      </c>
      <c r="AQ23" s="25"/>
      <c r="AR23" s="25"/>
      <c r="AS23" s="118">
        <f t="shared" si="64"/>
        <v>0</v>
      </c>
      <c r="AT23" s="169" t="e">
        <f t="shared" si="50"/>
        <v>#DIV/0!</v>
      </c>
    </row>
    <row r="24" spans="1:46" x14ac:dyDescent="0.25">
      <c r="B24" s="890"/>
      <c r="C24" s="5"/>
      <c r="D24" s="32"/>
      <c r="E24" s="32"/>
      <c r="F24" s="25"/>
      <c r="G24" s="13">
        <f t="shared" si="55"/>
        <v>0</v>
      </c>
      <c r="H24" s="13">
        <f t="shared" si="55"/>
        <v>0</v>
      </c>
      <c r="I24" s="13">
        <f t="shared" si="56"/>
        <v>0</v>
      </c>
      <c r="J24" s="14" t="e">
        <f t="shared" si="37"/>
        <v>#DIV/0!</v>
      </c>
      <c r="K24" s="5"/>
      <c r="L24" s="5"/>
      <c r="M24" s="5"/>
      <c r="N24" s="26" t="b">
        <v>0</v>
      </c>
      <c r="O24" s="26" t="b">
        <v>0</v>
      </c>
      <c r="P24" s="26" t="b">
        <v>0</v>
      </c>
      <c r="Q24" s="26" t="b">
        <v>0</v>
      </c>
      <c r="R24" s="26" t="b">
        <v>0</v>
      </c>
      <c r="S24" s="26" t="b">
        <v>0</v>
      </c>
      <c r="T24" s="5"/>
      <c r="U24" s="88"/>
      <c r="V24" s="25"/>
      <c r="W24" s="19">
        <f t="shared" si="57"/>
        <v>0</v>
      </c>
      <c r="X24" s="151" t="e">
        <f t="shared" si="42"/>
        <v>#DIV/0!</v>
      </c>
      <c r="Y24" s="460"/>
      <c r="Z24" s="460">
        <f t="shared" si="58"/>
        <v>0</v>
      </c>
      <c r="AA24" s="97" t="b">
        <v>0</v>
      </c>
      <c r="AB24" s="159"/>
      <c r="AC24" s="22">
        <f t="shared" si="65"/>
        <v>0</v>
      </c>
      <c r="AD24" s="22">
        <f t="shared" si="59"/>
        <v>0</v>
      </c>
      <c r="AE24" s="165"/>
      <c r="AF24" s="107">
        <f t="shared" si="60"/>
        <v>0</v>
      </c>
      <c r="AG24" s="25"/>
      <c r="AH24" s="25"/>
      <c r="AI24" s="108">
        <f t="shared" si="61"/>
        <v>0</v>
      </c>
      <c r="AJ24" s="176" t="e">
        <f t="shared" si="39"/>
        <v>#DIV/0!</v>
      </c>
      <c r="AK24" s="97" t="b">
        <v>0</v>
      </c>
      <c r="AL24" s="159"/>
      <c r="AM24" s="24">
        <f t="shared" si="62"/>
        <v>0</v>
      </c>
      <c r="AN24" s="24">
        <f t="shared" si="66"/>
        <v>0</v>
      </c>
      <c r="AO24" s="189"/>
      <c r="AP24" s="118">
        <f t="shared" si="63"/>
        <v>0</v>
      </c>
      <c r="AQ24" s="25"/>
      <c r="AR24" s="25"/>
      <c r="AS24" s="118">
        <f t="shared" si="64"/>
        <v>0</v>
      </c>
      <c r="AT24" s="169" t="e">
        <f t="shared" si="50"/>
        <v>#DIV/0!</v>
      </c>
    </row>
    <row r="25" spans="1:46" x14ac:dyDescent="0.25">
      <c r="B25" s="890"/>
      <c r="C25" s="5"/>
      <c r="D25" s="32"/>
      <c r="E25" s="32"/>
      <c r="F25" s="25"/>
      <c r="G25" s="13">
        <f t="shared" si="55"/>
        <v>0</v>
      </c>
      <c r="H25" s="13">
        <f t="shared" si="55"/>
        <v>0</v>
      </c>
      <c r="I25" s="13">
        <f t="shared" si="56"/>
        <v>0</v>
      </c>
      <c r="J25" s="14" t="e">
        <f t="shared" si="37"/>
        <v>#DIV/0!</v>
      </c>
      <c r="K25" s="5"/>
      <c r="L25" s="5"/>
      <c r="M25" s="5"/>
      <c r="N25" s="26" t="b">
        <v>0</v>
      </c>
      <c r="O25" s="26" t="b">
        <v>0</v>
      </c>
      <c r="P25" s="26" t="b">
        <v>0</v>
      </c>
      <c r="Q25" s="26" t="b">
        <v>0</v>
      </c>
      <c r="R25" s="26" t="b">
        <v>0</v>
      </c>
      <c r="S25" s="26" t="b">
        <v>0</v>
      </c>
      <c r="T25" s="5"/>
      <c r="U25" s="88"/>
      <c r="V25" s="25"/>
      <c r="W25" s="19">
        <f t="shared" si="57"/>
        <v>0</v>
      </c>
      <c r="X25" s="151" t="e">
        <f t="shared" si="42"/>
        <v>#DIV/0!</v>
      </c>
      <c r="Y25" s="460"/>
      <c r="Z25" s="460">
        <f t="shared" si="58"/>
        <v>0</v>
      </c>
      <c r="AA25" s="97" t="b">
        <v>0</v>
      </c>
      <c r="AB25" s="159"/>
      <c r="AC25" s="22">
        <f t="shared" si="65"/>
        <v>0</v>
      </c>
      <c r="AD25" s="22">
        <f t="shared" si="59"/>
        <v>0</v>
      </c>
      <c r="AE25" s="165"/>
      <c r="AF25" s="107">
        <f t="shared" si="60"/>
        <v>0</v>
      </c>
      <c r="AG25" s="25"/>
      <c r="AH25" s="25"/>
      <c r="AI25" s="108">
        <f t="shared" si="61"/>
        <v>0</v>
      </c>
      <c r="AJ25" s="176" t="e">
        <f t="shared" si="39"/>
        <v>#DIV/0!</v>
      </c>
      <c r="AK25" s="97" t="b">
        <v>0</v>
      </c>
      <c r="AL25" s="159"/>
      <c r="AM25" s="24">
        <f t="shared" si="62"/>
        <v>0</v>
      </c>
      <c r="AN25" s="24">
        <f t="shared" si="66"/>
        <v>0</v>
      </c>
      <c r="AO25" s="189"/>
      <c r="AP25" s="118">
        <f t="shared" si="63"/>
        <v>0</v>
      </c>
      <c r="AQ25" s="25"/>
      <c r="AR25" s="25"/>
      <c r="AS25" s="118">
        <f t="shared" si="64"/>
        <v>0</v>
      </c>
      <c r="AT25" s="169" t="e">
        <f t="shared" si="50"/>
        <v>#DIV/0!</v>
      </c>
    </row>
    <row r="26" spans="1:46" x14ac:dyDescent="0.25">
      <c r="B26" s="890"/>
      <c r="C26" s="5"/>
      <c r="D26" s="32"/>
      <c r="E26" s="32"/>
      <c r="F26" s="25"/>
      <c r="G26" s="13">
        <f t="shared" si="55"/>
        <v>0</v>
      </c>
      <c r="H26" s="13">
        <f t="shared" si="55"/>
        <v>0</v>
      </c>
      <c r="I26" s="13">
        <f t="shared" si="56"/>
        <v>0</v>
      </c>
      <c r="J26" s="14" t="e">
        <f t="shared" si="37"/>
        <v>#DIV/0!</v>
      </c>
      <c r="K26" s="5"/>
      <c r="L26" s="5"/>
      <c r="M26" s="5"/>
      <c r="N26" s="26" t="b">
        <v>0</v>
      </c>
      <c r="O26" s="26" t="b">
        <v>0</v>
      </c>
      <c r="P26" s="26" t="b">
        <v>0</v>
      </c>
      <c r="Q26" s="26" t="b">
        <v>0</v>
      </c>
      <c r="R26" s="26" t="b">
        <v>0</v>
      </c>
      <c r="S26" s="26" t="b">
        <v>0</v>
      </c>
      <c r="T26" s="5"/>
      <c r="U26" s="88"/>
      <c r="V26" s="25"/>
      <c r="W26" s="19">
        <f t="shared" si="57"/>
        <v>0</v>
      </c>
      <c r="X26" s="151" t="e">
        <f t="shared" si="42"/>
        <v>#DIV/0!</v>
      </c>
      <c r="Y26" s="460"/>
      <c r="Z26" s="460">
        <f t="shared" si="58"/>
        <v>0</v>
      </c>
      <c r="AA26" s="97" t="b">
        <v>0</v>
      </c>
      <c r="AB26" s="159"/>
      <c r="AC26" s="22">
        <f t="shared" si="65"/>
        <v>0</v>
      </c>
      <c r="AD26" s="22">
        <f t="shared" si="59"/>
        <v>0</v>
      </c>
      <c r="AE26" s="165"/>
      <c r="AF26" s="107">
        <f t="shared" si="60"/>
        <v>0</v>
      </c>
      <c r="AG26" s="25"/>
      <c r="AH26" s="25"/>
      <c r="AI26" s="108">
        <f t="shared" si="61"/>
        <v>0</v>
      </c>
      <c r="AJ26" s="176" t="e">
        <f t="shared" si="39"/>
        <v>#DIV/0!</v>
      </c>
      <c r="AK26" s="97" t="b">
        <v>0</v>
      </c>
      <c r="AL26" s="159"/>
      <c r="AM26" s="24">
        <f t="shared" si="62"/>
        <v>0</v>
      </c>
      <c r="AN26" s="24">
        <f t="shared" si="66"/>
        <v>0</v>
      </c>
      <c r="AO26" s="189"/>
      <c r="AP26" s="118">
        <f t="shared" si="63"/>
        <v>0</v>
      </c>
      <c r="AQ26" s="25"/>
      <c r="AR26" s="25"/>
      <c r="AS26" s="118">
        <f t="shared" si="64"/>
        <v>0</v>
      </c>
      <c r="AT26" s="169" t="e">
        <f t="shared" si="50"/>
        <v>#DIV/0!</v>
      </c>
    </row>
    <row r="27" spans="1:46" x14ac:dyDescent="0.25">
      <c r="B27" s="890"/>
      <c r="C27" s="5"/>
      <c r="D27" s="32"/>
      <c r="E27" s="32"/>
      <c r="F27" s="25"/>
      <c r="G27" s="13">
        <f t="shared" si="55"/>
        <v>0</v>
      </c>
      <c r="H27" s="13">
        <f t="shared" si="55"/>
        <v>0</v>
      </c>
      <c r="I27" s="13">
        <f t="shared" si="56"/>
        <v>0</v>
      </c>
      <c r="J27" s="14" t="e">
        <f t="shared" si="37"/>
        <v>#DIV/0!</v>
      </c>
      <c r="K27" s="5"/>
      <c r="L27" s="5"/>
      <c r="M27" s="5"/>
      <c r="N27" s="26" t="b">
        <v>0</v>
      </c>
      <c r="O27" s="26" t="b">
        <v>0</v>
      </c>
      <c r="P27" s="26" t="b">
        <v>0</v>
      </c>
      <c r="Q27" s="26" t="b">
        <v>0</v>
      </c>
      <c r="R27" s="26" t="b">
        <v>0</v>
      </c>
      <c r="S27" s="26" t="b">
        <v>0</v>
      </c>
      <c r="T27" s="5"/>
      <c r="U27" s="88"/>
      <c r="V27" s="25"/>
      <c r="W27" s="19">
        <f t="shared" si="57"/>
        <v>0</v>
      </c>
      <c r="X27" s="151" t="e">
        <f t="shared" si="42"/>
        <v>#DIV/0!</v>
      </c>
      <c r="Y27" s="460"/>
      <c r="Z27" s="460">
        <f t="shared" si="58"/>
        <v>0</v>
      </c>
      <c r="AA27" s="97" t="b">
        <v>0</v>
      </c>
      <c r="AB27" s="159"/>
      <c r="AC27" s="22">
        <f t="shared" si="65"/>
        <v>0</v>
      </c>
      <c r="AD27" s="22">
        <f t="shared" si="59"/>
        <v>0</v>
      </c>
      <c r="AE27" s="165"/>
      <c r="AF27" s="107">
        <f t="shared" si="60"/>
        <v>0</v>
      </c>
      <c r="AG27" s="25"/>
      <c r="AH27" s="25"/>
      <c r="AI27" s="108">
        <f t="shared" si="61"/>
        <v>0</v>
      </c>
      <c r="AJ27" s="176" t="e">
        <f t="shared" si="39"/>
        <v>#DIV/0!</v>
      </c>
      <c r="AK27" s="97" t="b">
        <v>0</v>
      </c>
      <c r="AL27" s="159"/>
      <c r="AM27" s="24">
        <f t="shared" si="62"/>
        <v>0</v>
      </c>
      <c r="AN27" s="24">
        <f t="shared" si="66"/>
        <v>0</v>
      </c>
      <c r="AO27" s="189"/>
      <c r="AP27" s="118">
        <f t="shared" si="63"/>
        <v>0</v>
      </c>
      <c r="AQ27" s="25"/>
      <c r="AR27" s="25"/>
      <c r="AS27" s="118">
        <f t="shared" si="64"/>
        <v>0</v>
      </c>
      <c r="AT27" s="169" t="e">
        <f t="shared" si="50"/>
        <v>#DIV/0!</v>
      </c>
    </row>
    <row r="28" spans="1:46" s="37" customFormat="1" x14ac:dyDescent="0.25">
      <c r="A28" s="4"/>
      <c r="B28" s="890"/>
      <c r="C28" s="30" t="s">
        <v>84</v>
      </c>
      <c r="D28" s="38"/>
      <c r="E28" s="38"/>
      <c r="F28" s="34">
        <f>SUBTOTAL(9,F22:F27)</f>
        <v>0</v>
      </c>
      <c r="G28" s="34">
        <f>SUBTOTAL(9,G22:G27)</f>
        <v>0</v>
      </c>
      <c r="H28" s="34">
        <f>SUBTOTAL(9,H22:H27)</f>
        <v>0</v>
      </c>
      <c r="I28" s="34">
        <f>SUBTOTAL(9,I22:I27)</f>
        <v>0</v>
      </c>
      <c r="J28" s="35" t="e">
        <f t="shared" si="37"/>
        <v>#DIV/0!</v>
      </c>
      <c r="K28" s="30"/>
      <c r="L28" s="30"/>
      <c r="M28" s="30"/>
      <c r="N28" s="33"/>
      <c r="O28" s="33" t="b">
        <v>0</v>
      </c>
      <c r="P28" s="33" t="b">
        <v>0</v>
      </c>
      <c r="Q28" s="33" t="b">
        <v>0</v>
      </c>
      <c r="R28" s="33" t="b">
        <v>0</v>
      </c>
      <c r="S28" s="33" t="b">
        <v>0</v>
      </c>
      <c r="T28" s="36"/>
      <c r="U28" s="89">
        <f>SUBTOTAL(9,U22:U27)</f>
        <v>0</v>
      </c>
      <c r="V28" s="34">
        <f>SUBTOTAL(9,V22:V27)</f>
        <v>0</v>
      </c>
      <c r="W28" s="34">
        <f>SUBTOTAL(9,W22:W27)</f>
        <v>0</v>
      </c>
      <c r="X28" s="153" t="e">
        <f t="shared" si="42"/>
        <v>#DIV/0!</v>
      </c>
      <c r="Y28" s="461">
        <f>SUBTOTAL(9,Y22:Y27)</f>
        <v>0</v>
      </c>
      <c r="Z28" s="461">
        <f>SUBTOTAL(9,Z22:Z27)</f>
        <v>0</v>
      </c>
      <c r="AA28" s="154"/>
      <c r="AB28" s="34">
        <f t="shared" ref="AB28:AD28" si="67">SUBTOTAL(9,AB22:AB27)</f>
        <v>0</v>
      </c>
      <c r="AC28" s="34">
        <f t="shared" si="67"/>
        <v>0</v>
      </c>
      <c r="AD28" s="34">
        <f t="shared" si="67"/>
        <v>0</v>
      </c>
      <c r="AE28" s="162"/>
      <c r="AF28" s="93">
        <f>SUBTOTAL(9,AF22:AF27)</f>
        <v>0</v>
      </c>
      <c r="AG28" s="34">
        <f>SUBTOTAL(9,AG22:AG27)</f>
        <v>0</v>
      </c>
      <c r="AH28" s="34">
        <f>SUBTOTAL(9,AH22:AH27)</f>
        <v>0</v>
      </c>
      <c r="AI28" s="34">
        <f t="shared" ref="AI28" si="68">SUBTOTAL(9,AI22:AI27)</f>
        <v>0</v>
      </c>
      <c r="AJ28" s="158" t="e">
        <f t="shared" si="39"/>
        <v>#DIV/0!</v>
      </c>
      <c r="AK28" s="154"/>
      <c r="AL28" s="34">
        <f t="shared" ref="AL28:AN28" si="69">SUBTOTAL(9,AL22:AL27)</f>
        <v>0</v>
      </c>
      <c r="AM28" s="34">
        <f t="shared" si="69"/>
        <v>0</v>
      </c>
      <c r="AN28" s="34">
        <f t="shared" si="69"/>
        <v>0</v>
      </c>
      <c r="AO28" s="185"/>
      <c r="AP28" s="34">
        <f>SUBTOTAL(9,AP22:AP27)</f>
        <v>0</v>
      </c>
      <c r="AQ28" s="34">
        <f>SUBTOTAL(9,AQ22:AQ27)</f>
        <v>0</v>
      </c>
      <c r="AR28" s="34">
        <f>SUBTOTAL(9,AR22:AR27)</f>
        <v>0</v>
      </c>
      <c r="AS28" s="34">
        <f t="shared" ref="AS28" si="70">SUBTOTAL(9,AS22:AS27)</f>
        <v>0</v>
      </c>
      <c r="AT28" s="158" t="e">
        <f t="shared" si="50"/>
        <v>#DIV/0!</v>
      </c>
    </row>
    <row r="29" spans="1:46" x14ac:dyDescent="0.25">
      <c r="B29" s="890" t="s">
        <v>325</v>
      </c>
      <c r="C29" s="5"/>
      <c r="D29" s="32"/>
      <c r="E29" s="32"/>
      <c r="F29" s="25"/>
      <c r="G29" s="13">
        <f t="shared" ref="G29:H34" si="71">U29+AF29+AP29</f>
        <v>0</v>
      </c>
      <c r="H29" s="13">
        <f t="shared" si="71"/>
        <v>0</v>
      </c>
      <c r="I29" s="13">
        <f t="shared" ref="I29:I34" si="72">W29+AI29+AS29</f>
        <v>0</v>
      </c>
      <c r="J29" s="14" t="e">
        <f t="shared" si="37"/>
        <v>#DIV/0!</v>
      </c>
      <c r="K29" s="5"/>
      <c r="L29" s="427"/>
      <c r="M29" s="426"/>
      <c r="N29" s="26" t="b">
        <v>0</v>
      </c>
      <c r="O29" s="26" t="b">
        <v>0</v>
      </c>
      <c r="P29" s="26" t="b">
        <v>0</v>
      </c>
      <c r="Q29" s="26" t="b">
        <v>0</v>
      </c>
      <c r="R29" s="26" t="b">
        <v>0</v>
      </c>
      <c r="S29" s="26" t="b">
        <v>0</v>
      </c>
      <c r="T29" s="5"/>
      <c r="U29" s="88"/>
      <c r="V29" s="25"/>
      <c r="W29" s="19">
        <f t="shared" ref="W29:W34" si="73">U29-V29</f>
        <v>0</v>
      </c>
      <c r="X29" s="151" t="e">
        <f t="shared" si="42"/>
        <v>#DIV/0!</v>
      </c>
      <c r="Y29" s="460"/>
      <c r="Z29" s="460">
        <f t="shared" ref="Z29:Z34" si="74">W29-Y29</f>
        <v>0</v>
      </c>
      <c r="AA29" s="97" t="b">
        <v>0</v>
      </c>
      <c r="AB29" s="159"/>
      <c r="AC29" s="22">
        <f>W29</f>
        <v>0</v>
      </c>
      <c r="AD29" s="22">
        <f t="shared" ref="AD29:AD34" si="75">AB29+AC29</f>
        <v>0</v>
      </c>
      <c r="AE29" s="165"/>
      <c r="AF29" s="107">
        <f t="shared" ref="AF29:AF34" si="76">AB29</f>
        <v>0</v>
      </c>
      <c r="AG29" s="25"/>
      <c r="AH29" s="25"/>
      <c r="AI29" s="108">
        <f t="shared" ref="AI29:AI34" si="77">AF29-AG29-AH29</f>
        <v>0</v>
      </c>
      <c r="AJ29" s="176" t="e">
        <f t="shared" si="39"/>
        <v>#DIV/0!</v>
      </c>
      <c r="AK29" s="97" t="b">
        <v>0</v>
      </c>
      <c r="AL29" s="159"/>
      <c r="AM29" s="24">
        <f t="shared" ref="AM29:AM34" si="78">AI29+W29</f>
        <v>0</v>
      </c>
      <c r="AN29" s="24">
        <f>AL29+AM29</f>
        <v>0</v>
      </c>
      <c r="AO29" s="189"/>
      <c r="AP29" s="118">
        <f t="shared" ref="AP29:AP34" si="79">AL29</f>
        <v>0</v>
      </c>
      <c r="AQ29" s="25"/>
      <c r="AR29" s="25"/>
      <c r="AS29" s="118">
        <f t="shared" ref="AS29:AS34" si="80">AP29-AQ29-AR29</f>
        <v>0</v>
      </c>
      <c r="AT29" s="169" t="e">
        <f t="shared" si="50"/>
        <v>#DIV/0!</v>
      </c>
    </row>
    <row r="30" spans="1:46" x14ac:dyDescent="0.25">
      <c r="B30" s="890"/>
      <c r="C30" s="5"/>
      <c r="D30" s="32"/>
      <c r="E30" s="32"/>
      <c r="F30" s="25"/>
      <c r="G30" s="13">
        <f t="shared" si="71"/>
        <v>0</v>
      </c>
      <c r="H30" s="13">
        <f t="shared" si="71"/>
        <v>0</v>
      </c>
      <c r="I30" s="13">
        <f t="shared" si="72"/>
        <v>0</v>
      </c>
      <c r="J30" s="14" t="e">
        <f t="shared" si="37"/>
        <v>#DIV/0!</v>
      </c>
      <c r="K30" s="5"/>
      <c r="L30" s="427"/>
      <c r="M30" s="5"/>
      <c r="N30" s="26" t="b">
        <v>0</v>
      </c>
      <c r="O30" s="26" t="b">
        <v>0</v>
      </c>
      <c r="P30" s="26" t="b">
        <v>0</v>
      </c>
      <c r="Q30" s="26" t="b">
        <v>0</v>
      </c>
      <c r="R30" s="26" t="b">
        <v>0</v>
      </c>
      <c r="S30" s="26" t="b">
        <v>0</v>
      </c>
      <c r="T30" s="5"/>
      <c r="U30" s="88"/>
      <c r="V30" s="25"/>
      <c r="W30" s="19">
        <f t="shared" si="73"/>
        <v>0</v>
      </c>
      <c r="X30" s="151" t="e">
        <f t="shared" si="42"/>
        <v>#DIV/0!</v>
      </c>
      <c r="Y30" s="460"/>
      <c r="Z30" s="460">
        <f t="shared" si="74"/>
        <v>0</v>
      </c>
      <c r="AA30" s="97" t="b">
        <v>0</v>
      </c>
      <c r="AB30" s="159"/>
      <c r="AC30" s="22">
        <f t="shared" ref="AC30:AC34" si="81">W30</f>
        <v>0</v>
      </c>
      <c r="AD30" s="22">
        <f t="shared" si="75"/>
        <v>0</v>
      </c>
      <c r="AE30" s="165"/>
      <c r="AF30" s="107">
        <f t="shared" si="76"/>
        <v>0</v>
      </c>
      <c r="AG30" s="25"/>
      <c r="AH30" s="25"/>
      <c r="AI30" s="108">
        <f t="shared" si="77"/>
        <v>0</v>
      </c>
      <c r="AJ30" s="176" t="e">
        <f t="shared" si="39"/>
        <v>#DIV/0!</v>
      </c>
      <c r="AK30" s="97" t="b">
        <v>0</v>
      </c>
      <c r="AL30" s="159"/>
      <c r="AM30" s="24">
        <f t="shared" si="78"/>
        <v>0</v>
      </c>
      <c r="AN30" s="24">
        <f t="shared" ref="AN30:AN34" si="82">AL30+AM30</f>
        <v>0</v>
      </c>
      <c r="AO30" s="189"/>
      <c r="AP30" s="118">
        <f t="shared" si="79"/>
        <v>0</v>
      </c>
      <c r="AQ30" s="25"/>
      <c r="AR30" s="25"/>
      <c r="AS30" s="118">
        <f t="shared" si="80"/>
        <v>0</v>
      </c>
      <c r="AT30" s="169" t="e">
        <f t="shared" si="50"/>
        <v>#DIV/0!</v>
      </c>
    </row>
    <row r="31" spans="1:46" x14ac:dyDescent="0.25">
      <c r="B31" s="890"/>
      <c r="C31" s="5"/>
      <c r="D31" s="32"/>
      <c r="E31" s="32"/>
      <c r="F31" s="25"/>
      <c r="G31" s="13">
        <f t="shared" si="71"/>
        <v>0</v>
      </c>
      <c r="H31" s="13">
        <f t="shared" si="71"/>
        <v>0</v>
      </c>
      <c r="I31" s="13">
        <f t="shared" si="72"/>
        <v>0</v>
      </c>
      <c r="J31" s="14" t="e">
        <f t="shared" si="37"/>
        <v>#DIV/0!</v>
      </c>
      <c r="K31" s="5"/>
      <c r="L31" s="5"/>
      <c r="M31" s="5"/>
      <c r="N31" s="26" t="b">
        <v>0</v>
      </c>
      <c r="O31" s="26" t="b">
        <v>0</v>
      </c>
      <c r="P31" s="26" t="b">
        <v>0</v>
      </c>
      <c r="Q31" s="26" t="b">
        <v>0</v>
      </c>
      <c r="R31" s="26" t="b">
        <v>0</v>
      </c>
      <c r="S31" s="26" t="b">
        <v>0</v>
      </c>
      <c r="T31" s="5"/>
      <c r="U31" s="88"/>
      <c r="V31" s="25"/>
      <c r="W31" s="19">
        <f t="shared" si="73"/>
        <v>0</v>
      </c>
      <c r="X31" s="151" t="e">
        <f t="shared" si="42"/>
        <v>#DIV/0!</v>
      </c>
      <c r="Y31" s="460"/>
      <c r="Z31" s="460">
        <f t="shared" si="74"/>
        <v>0</v>
      </c>
      <c r="AA31" s="97" t="b">
        <v>0</v>
      </c>
      <c r="AB31" s="159"/>
      <c r="AC31" s="22">
        <f t="shared" si="81"/>
        <v>0</v>
      </c>
      <c r="AD31" s="22">
        <f t="shared" si="75"/>
        <v>0</v>
      </c>
      <c r="AE31" s="165"/>
      <c r="AF31" s="107">
        <f t="shared" si="76"/>
        <v>0</v>
      </c>
      <c r="AG31" s="25"/>
      <c r="AH31" s="25"/>
      <c r="AI31" s="108">
        <f t="shared" si="77"/>
        <v>0</v>
      </c>
      <c r="AJ31" s="176" t="e">
        <f t="shared" si="39"/>
        <v>#DIV/0!</v>
      </c>
      <c r="AK31" s="97" t="b">
        <v>0</v>
      </c>
      <c r="AL31" s="159"/>
      <c r="AM31" s="24">
        <f t="shared" si="78"/>
        <v>0</v>
      </c>
      <c r="AN31" s="24">
        <f t="shared" si="82"/>
        <v>0</v>
      </c>
      <c r="AO31" s="189"/>
      <c r="AP31" s="118">
        <f t="shared" si="79"/>
        <v>0</v>
      </c>
      <c r="AQ31" s="25"/>
      <c r="AR31" s="25"/>
      <c r="AS31" s="118">
        <f t="shared" si="80"/>
        <v>0</v>
      </c>
      <c r="AT31" s="169" t="e">
        <f t="shared" si="50"/>
        <v>#DIV/0!</v>
      </c>
    </row>
    <row r="32" spans="1:46" x14ac:dyDescent="0.25">
      <c r="B32" s="890"/>
      <c r="C32" s="5"/>
      <c r="D32" s="32"/>
      <c r="E32" s="32"/>
      <c r="F32" s="25"/>
      <c r="G32" s="13">
        <f t="shared" si="71"/>
        <v>0</v>
      </c>
      <c r="H32" s="13">
        <f t="shared" si="71"/>
        <v>0</v>
      </c>
      <c r="I32" s="13">
        <f t="shared" si="72"/>
        <v>0</v>
      </c>
      <c r="J32" s="14" t="e">
        <f t="shared" si="37"/>
        <v>#DIV/0!</v>
      </c>
      <c r="K32" s="5"/>
      <c r="L32" s="5"/>
      <c r="M32" s="5"/>
      <c r="N32" s="26" t="b">
        <v>0</v>
      </c>
      <c r="O32" s="26" t="b">
        <v>0</v>
      </c>
      <c r="P32" s="26" t="b">
        <v>0</v>
      </c>
      <c r="Q32" s="26" t="b">
        <v>0</v>
      </c>
      <c r="R32" s="26" t="b">
        <v>0</v>
      </c>
      <c r="S32" s="26" t="b">
        <v>0</v>
      </c>
      <c r="T32" s="5"/>
      <c r="U32" s="88"/>
      <c r="V32" s="25"/>
      <c r="W32" s="19">
        <f t="shared" si="73"/>
        <v>0</v>
      </c>
      <c r="X32" s="151" t="e">
        <f t="shared" si="42"/>
        <v>#DIV/0!</v>
      </c>
      <c r="Y32" s="460"/>
      <c r="Z32" s="460">
        <f t="shared" si="74"/>
        <v>0</v>
      </c>
      <c r="AA32" s="97" t="b">
        <v>0</v>
      </c>
      <c r="AB32" s="159"/>
      <c r="AC32" s="22">
        <f t="shared" si="81"/>
        <v>0</v>
      </c>
      <c r="AD32" s="22">
        <f t="shared" si="75"/>
        <v>0</v>
      </c>
      <c r="AE32" s="165"/>
      <c r="AF32" s="107">
        <f t="shared" si="76"/>
        <v>0</v>
      </c>
      <c r="AG32" s="25"/>
      <c r="AH32" s="25"/>
      <c r="AI32" s="108">
        <f t="shared" si="77"/>
        <v>0</v>
      </c>
      <c r="AJ32" s="176" t="e">
        <f t="shared" si="39"/>
        <v>#DIV/0!</v>
      </c>
      <c r="AK32" s="97" t="b">
        <v>0</v>
      </c>
      <c r="AL32" s="159"/>
      <c r="AM32" s="24">
        <f t="shared" si="78"/>
        <v>0</v>
      </c>
      <c r="AN32" s="24">
        <f t="shared" si="82"/>
        <v>0</v>
      </c>
      <c r="AO32" s="189"/>
      <c r="AP32" s="118">
        <f t="shared" si="79"/>
        <v>0</v>
      </c>
      <c r="AQ32" s="25"/>
      <c r="AR32" s="25"/>
      <c r="AS32" s="118">
        <f t="shared" si="80"/>
        <v>0</v>
      </c>
      <c r="AT32" s="169" t="e">
        <f t="shared" si="50"/>
        <v>#DIV/0!</v>
      </c>
    </row>
    <row r="33" spans="1:46" x14ac:dyDescent="0.25">
      <c r="B33" s="890"/>
      <c r="C33" s="5"/>
      <c r="D33" s="32"/>
      <c r="E33" s="32"/>
      <c r="F33" s="25"/>
      <c r="G33" s="13">
        <f t="shared" si="71"/>
        <v>0</v>
      </c>
      <c r="H33" s="13">
        <f t="shared" si="71"/>
        <v>0</v>
      </c>
      <c r="I33" s="13">
        <f t="shared" si="72"/>
        <v>0</v>
      </c>
      <c r="J33" s="14" t="e">
        <f t="shared" si="37"/>
        <v>#DIV/0!</v>
      </c>
      <c r="K33" s="5"/>
      <c r="L33" s="5"/>
      <c r="M33" s="5"/>
      <c r="N33" s="26" t="b">
        <v>0</v>
      </c>
      <c r="O33" s="26" t="b">
        <v>0</v>
      </c>
      <c r="P33" s="26" t="b">
        <v>0</v>
      </c>
      <c r="Q33" s="26" t="b">
        <v>0</v>
      </c>
      <c r="R33" s="26" t="b">
        <v>0</v>
      </c>
      <c r="S33" s="26" t="b">
        <v>0</v>
      </c>
      <c r="T33" s="5"/>
      <c r="U33" s="88"/>
      <c r="V33" s="25"/>
      <c r="W33" s="19">
        <f t="shared" si="73"/>
        <v>0</v>
      </c>
      <c r="X33" s="151" t="e">
        <f t="shared" si="42"/>
        <v>#DIV/0!</v>
      </c>
      <c r="Y33" s="460"/>
      <c r="Z33" s="460">
        <f t="shared" si="74"/>
        <v>0</v>
      </c>
      <c r="AA33" s="97" t="b">
        <v>0</v>
      </c>
      <c r="AB33" s="159"/>
      <c r="AC33" s="22">
        <f t="shared" si="81"/>
        <v>0</v>
      </c>
      <c r="AD33" s="22">
        <f t="shared" si="75"/>
        <v>0</v>
      </c>
      <c r="AE33" s="165"/>
      <c r="AF33" s="107">
        <f t="shared" si="76"/>
        <v>0</v>
      </c>
      <c r="AG33" s="25"/>
      <c r="AH33" s="25"/>
      <c r="AI33" s="108">
        <f t="shared" si="77"/>
        <v>0</v>
      </c>
      <c r="AJ33" s="176" t="e">
        <f t="shared" si="39"/>
        <v>#DIV/0!</v>
      </c>
      <c r="AK33" s="97" t="b">
        <v>0</v>
      </c>
      <c r="AL33" s="159"/>
      <c r="AM33" s="24">
        <f t="shared" si="78"/>
        <v>0</v>
      </c>
      <c r="AN33" s="24">
        <f t="shared" si="82"/>
        <v>0</v>
      </c>
      <c r="AO33" s="189"/>
      <c r="AP33" s="118">
        <f t="shared" si="79"/>
        <v>0</v>
      </c>
      <c r="AQ33" s="25"/>
      <c r="AR33" s="25"/>
      <c r="AS33" s="118">
        <f t="shared" si="80"/>
        <v>0</v>
      </c>
      <c r="AT33" s="169" t="e">
        <f t="shared" si="50"/>
        <v>#DIV/0!</v>
      </c>
    </row>
    <row r="34" spans="1:46" x14ac:dyDescent="0.25">
      <c r="B34" s="890"/>
      <c r="C34" s="5"/>
      <c r="D34" s="32"/>
      <c r="E34" s="32"/>
      <c r="F34" s="25"/>
      <c r="G34" s="13">
        <f t="shared" si="71"/>
        <v>0</v>
      </c>
      <c r="H34" s="13">
        <f t="shared" si="71"/>
        <v>0</v>
      </c>
      <c r="I34" s="13">
        <f t="shared" si="72"/>
        <v>0</v>
      </c>
      <c r="J34" s="14" t="e">
        <f t="shared" si="37"/>
        <v>#DIV/0!</v>
      </c>
      <c r="K34" s="5"/>
      <c r="L34" s="5"/>
      <c r="M34" s="5"/>
      <c r="N34" s="26" t="b">
        <v>0</v>
      </c>
      <c r="O34" s="26" t="b">
        <v>0</v>
      </c>
      <c r="P34" s="26" t="b">
        <v>0</v>
      </c>
      <c r="Q34" s="26" t="b">
        <v>0</v>
      </c>
      <c r="R34" s="26" t="b">
        <v>0</v>
      </c>
      <c r="S34" s="26" t="b">
        <v>0</v>
      </c>
      <c r="T34" s="5"/>
      <c r="U34" s="88"/>
      <c r="V34" s="25"/>
      <c r="W34" s="19">
        <f t="shared" si="73"/>
        <v>0</v>
      </c>
      <c r="X34" s="151" t="e">
        <f t="shared" si="42"/>
        <v>#DIV/0!</v>
      </c>
      <c r="Y34" s="460"/>
      <c r="Z34" s="460">
        <f t="shared" si="74"/>
        <v>0</v>
      </c>
      <c r="AA34" s="97" t="b">
        <v>0</v>
      </c>
      <c r="AB34" s="159"/>
      <c r="AC34" s="22">
        <f t="shared" si="81"/>
        <v>0</v>
      </c>
      <c r="AD34" s="22">
        <f t="shared" si="75"/>
        <v>0</v>
      </c>
      <c r="AE34" s="165"/>
      <c r="AF34" s="107">
        <f t="shared" si="76"/>
        <v>0</v>
      </c>
      <c r="AG34" s="25"/>
      <c r="AH34" s="25"/>
      <c r="AI34" s="108">
        <f t="shared" si="77"/>
        <v>0</v>
      </c>
      <c r="AJ34" s="176" t="e">
        <f t="shared" si="39"/>
        <v>#DIV/0!</v>
      </c>
      <c r="AK34" s="97" t="b">
        <v>0</v>
      </c>
      <c r="AL34" s="159"/>
      <c r="AM34" s="24">
        <f t="shared" si="78"/>
        <v>0</v>
      </c>
      <c r="AN34" s="24">
        <f t="shared" si="82"/>
        <v>0</v>
      </c>
      <c r="AO34" s="189"/>
      <c r="AP34" s="118">
        <f t="shared" si="79"/>
        <v>0</v>
      </c>
      <c r="AQ34" s="25"/>
      <c r="AR34" s="25"/>
      <c r="AS34" s="118">
        <f t="shared" si="80"/>
        <v>0</v>
      </c>
      <c r="AT34" s="169" t="e">
        <f t="shared" si="50"/>
        <v>#DIV/0!</v>
      </c>
    </row>
    <row r="35" spans="1:46" s="37" customFormat="1" x14ac:dyDescent="0.25">
      <c r="A35" s="4"/>
      <c r="B35" s="890"/>
      <c r="C35" s="30" t="s">
        <v>85</v>
      </c>
      <c r="D35" s="38"/>
      <c r="E35" s="38"/>
      <c r="F35" s="34">
        <f>SUBTOTAL(9,F29:F34)</f>
        <v>0</v>
      </c>
      <c r="G35" s="34">
        <f>SUBTOTAL(9,G29:G34)</f>
        <v>0</v>
      </c>
      <c r="H35" s="34">
        <f>SUBTOTAL(9,H29:H34)</f>
        <v>0</v>
      </c>
      <c r="I35" s="34">
        <f>SUBTOTAL(9,I29:I34)</f>
        <v>0</v>
      </c>
      <c r="J35" s="35" t="e">
        <f t="shared" si="37"/>
        <v>#DIV/0!</v>
      </c>
      <c r="K35" s="30"/>
      <c r="L35" s="30"/>
      <c r="M35" s="30"/>
      <c r="N35" s="33"/>
      <c r="O35" s="33" t="b">
        <v>0</v>
      </c>
      <c r="P35" s="33" t="b">
        <v>0</v>
      </c>
      <c r="Q35" s="33" t="b">
        <v>0</v>
      </c>
      <c r="R35" s="33" t="b">
        <v>0</v>
      </c>
      <c r="S35" s="33" t="b">
        <v>0</v>
      </c>
      <c r="T35" s="36"/>
      <c r="U35" s="89">
        <f>SUBTOTAL(9,U29:U34)</f>
        <v>0</v>
      </c>
      <c r="V35" s="34">
        <f>SUBTOTAL(9,V29:V34)</f>
        <v>0</v>
      </c>
      <c r="W35" s="34">
        <f>SUBTOTAL(9,W29:W34)</f>
        <v>0</v>
      </c>
      <c r="X35" s="153" t="e">
        <f t="shared" si="42"/>
        <v>#DIV/0!</v>
      </c>
      <c r="Y35" s="461">
        <f>SUBTOTAL(9,Y29:Y34)</f>
        <v>0</v>
      </c>
      <c r="Z35" s="461">
        <f>SUBTOTAL(9,Z29:Z34)</f>
        <v>0</v>
      </c>
      <c r="AA35" s="154"/>
      <c r="AB35" s="34">
        <f t="shared" ref="AB35:AD35" si="83">SUBTOTAL(9,AB29:AB34)</f>
        <v>0</v>
      </c>
      <c r="AC35" s="34">
        <f t="shared" si="83"/>
        <v>0</v>
      </c>
      <c r="AD35" s="34">
        <f t="shared" si="83"/>
        <v>0</v>
      </c>
      <c r="AE35" s="162"/>
      <c r="AF35" s="93">
        <f>SUBTOTAL(9,AF29:AF34)</f>
        <v>0</v>
      </c>
      <c r="AG35" s="34">
        <f>SUBTOTAL(9,AG29:AG34)</f>
        <v>0</v>
      </c>
      <c r="AH35" s="34">
        <f>SUBTOTAL(9,AH29:AH34)</f>
        <v>0</v>
      </c>
      <c r="AI35" s="34">
        <f t="shared" ref="AI35" si="84">SUBTOTAL(9,AI29:AI34)</f>
        <v>0</v>
      </c>
      <c r="AJ35" s="158" t="e">
        <f t="shared" si="39"/>
        <v>#DIV/0!</v>
      </c>
      <c r="AK35" s="154"/>
      <c r="AL35" s="34">
        <f t="shared" ref="AL35:AN35" si="85">SUBTOTAL(9,AL29:AL34)</f>
        <v>0</v>
      </c>
      <c r="AM35" s="34">
        <f t="shared" si="85"/>
        <v>0</v>
      </c>
      <c r="AN35" s="34">
        <f t="shared" si="85"/>
        <v>0</v>
      </c>
      <c r="AO35" s="185"/>
      <c r="AP35" s="34">
        <f>SUBTOTAL(9,AP29:AP34)</f>
        <v>0</v>
      </c>
      <c r="AQ35" s="34">
        <f>SUBTOTAL(9,AQ29:AQ34)</f>
        <v>0</v>
      </c>
      <c r="AR35" s="34">
        <f>SUBTOTAL(9,AR29:AR34)</f>
        <v>0</v>
      </c>
      <c r="AS35" s="34">
        <f>SUBTOTAL(9,AS29:AS34)</f>
        <v>0</v>
      </c>
      <c r="AT35" s="158" t="e">
        <f t="shared" si="50"/>
        <v>#DIV/0!</v>
      </c>
    </row>
    <row r="36" spans="1:46" x14ac:dyDescent="0.25">
      <c r="B36" s="860" t="s">
        <v>86</v>
      </c>
      <c r="C36" s="5"/>
      <c r="D36" s="32"/>
      <c r="E36" s="32"/>
      <c r="F36" s="25"/>
      <c r="G36" s="13">
        <f t="shared" ref="G36:H41" si="86">U36+AF36+AP36</f>
        <v>0</v>
      </c>
      <c r="H36" s="13">
        <f t="shared" si="86"/>
        <v>0</v>
      </c>
      <c r="I36" s="13">
        <f t="shared" ref="I36:I41" si="87">W36+AI36+AS36</f>
        <v>0</v>
      </c>
      <c r="J36" s="14" t="e">
        <f t="shared" si="37"/>
        <v>#DIV/0!</v>
      </c>
      <c r="K36" s="5"/>
      <c r="L36" s="5"/>
      <c r="M36" s="5"/>
      <c r="N36" s="26" t="b">
        <v>0</v>
      </c>
      <c r="O36" s="26" t="b">
        <v>0</v>
      </c>
      <c r="P36" s="26" t="b">
        <v>0</v>
      </c>
      <c r="Q36" s="26" t="b">
        <v>0</v>
      </c>
      <c r="R36" s="26" t="b">
        <v>0</v>
      </c>
      <c r="S36" s="26" t="b">
        <v>0</v>
      </c>
      <c r="T36" s="5"/>
      <c r="U36" s="88"/>
      <c r="V36" s="25"/>
      <c r="W36" s="19">
        <f t="shared" ref="W36:W41" si="88">U36-V36</f>
        <v>0</v>
      </c>
      <c r="X36" s="151" t="e">
        <f t="shared" si="42"/>
        <v>#DIV/0!</v>
      </c>
      <c r="Y36" s="460"/>
      <c r="Z36" s="460">
        <f t="shared" ref="Z36:Z41" si="89">W36-Y36</f>
        <v>0</v>
      </c>
      <c r="AA36" s="97" t="b">
        <v>0</v>
      </c>
      <c r="AB36" s="159"/>
      <c r="AC36" s="22">
        <f>W36</f>
        <v>0</v>
      </c>
      <c r="AD36" s="22">
        <f t="shared" ref="AD36:AD41" si="90">AB36+AC36</f>
        <v>0</v>
      </c>
      <c r="AE36" s="165"/>
      <c r="AF36" s="107">
        <f t="shared" ref="AF36:AF41" si="91">AB36</f>
        <v>0</v>
      </c>
      <c r="AG36" s="25"/>
      <c r="AH36" s="25"/>
      <c r="AI36" s="108">
        <f t="shared" ref="AI36:AI41" si="92">AF36-AG36-AH36</f>
        <v>0</v>
      </c>
      <c r="AJ36" s="176" t="e">
        <f t="shared" si="39"/>
        <v>#DIV/0!</v>
      </c>
      <c r="AK36" s="97" t="b">
        <v>0</v>
      </c>
      <c r="AL36" s="159"/>
      <c r="AM36" s="24">
        <f t="shared" ref="AM36:AM41" si="93">AI36+W36</f>
        <v>0</v>
      </c>
      <c r="AN36" s="24">
        <f>AL36+AM36</f>
        <v>0</v>
      </c>
      <c r="AO36" s="189"/>
      <c r="AP36" s="118">
        <f t="shared" ref="AP36:AP41" si="94">AL36</f>
        <v>0</v>
      </c>
      <c r="AQ36" s="25"/>
      <c r="AR36" s="25"/>
      <c r="AS36" s="118">
        <f t="shared" ref="AS36:AS41" si="95">AP36-AQ36-AR36</f>
        <v>0</v>
      </c>
      <c r="AT36" s="169" t="e">
        <f t="shared" si="50"/>
        <v>#DIV/0!</v>
      </c>
    </row>
    <row r="37" spans="1:46" x14ac:dyDescent="0.25">
      <c r="B37" s="861"/>
      <c r="C37" s="5"/>
      <c r="D37" s="32"/>
      <c r="E37" s="32"/>
      <c r="F37" s="25"/>
      <c r="G37" s="13">
        <f t="shared" si="86"/>
        <v>0</v>
      </c>
      <c r="H37" s="13">
        <f t="shared" si="86"/>
        <v>0</v>
      </c>
      <c r="I37" s="13">
        <f t="shared" si="87"/>
        <v>0</v>
      </c>
      <c r="J37" s="14" t="e">
        <f t="shared" si="37"/>
        <v>#DIV/0!</v>
      </c>
      <c r="K37" s="5"/>
      <c r="L37" s="5"/>
      <c r="M37" s="5"/>
      <c r="N37" s="26" t="b">
        <v>0</v>
      </c>
      <c r="O37" s="26" t="b">
        <v>0</v>
      </c>
      <c r="P37" s="26" t="b">
        <v>0</v>
      </c>
      <c r="Q37" s="26" t="b">
        <v>0</v>
      </c>
      <c r="R37" s="26" t="b">
        <v>0</v>
      </c>
      <c r="S37" s="26" t="b">
        <v>0</v>
      </c>
      <c r="T37" s="5"/>
      <c r="U37" s="88"/>
      <c r="V37" s="25"/>
      <c r="W37" s="19">
        <f t="shared" si="88"/>
        <v>0</v>
      </c>
      <c r="X37" s="151" t="e">
        <f t="shared" si="42"/>
        <v>#DIV/0!</v>
      </c>
      <c r="Y37" s="460"/>
      <c r="Z37" s="460">
        <f t="shared" si="89"/>
        <v>0</v>
      </c>
      <c r="AA37" s="97" t="b">
        <v>0</v>
      </c>
      <c r="AB37" s="159"/>
      <c r="AC37" s="22">
        <f t="shared" ref="AC37:AC41" si="96">W37</f>
        <v>0</v>
      </c>
      <c r="AD37" s="22">
        <f t="shared" si="90"/>
        <v>0</v>
      </c>
      <c r="AE37" s="165"/>
      <c r="AF37" s="107">
        <f t="shared" si="91"/>
        <v>0</v>
      </c>
      <c r="AG37" s="25"/>
      <c r="AH37" s="25"/>
      <c r="AI37" s="108">
        <f t="shared" si="92"/>
        <v>0</v>
      </c>
      <c r="AJ37" s="176" t="e">
        <f t="shared" si="39"/>
        <v>#DIV/0!</v>
      </c>
      <c r="AK37" s="97" t="b">
        <v>0</v>
      </c>
      <c r="AL37" s="159"/>
      <c r="AM37" s="24">
        <f t="shared" si="93"/>
        <v>0</v>
      </c>
      <c r="AN37" s="24">
        <f t="shared" ref="AN37:AN41" si="97">AL37+AM37</f>
        <v>0</v>
      </c>
      <c r="AO37" s="189"/>
      <c r="AP37" s="118">
        <f t="shared" si="94"/>
        <v>0</v>
      </c>
      <c r="AQ37" s="25"/>
      <c r="AR37" s="25"/>
      <c r="AS37" s="118">
        <f t="shared" si="95"/>
        <v>0</v>
      </c>
      <c r="AT37" s="169" t="e">
        <f t="shared" si="50"/>
        <v>#DIV/0!</v>
      </c>
    </row>
    <row r="38" spans="1:46" x14ac:dyDescent="0.25">
      <c r="B38" s="861"/>
      <c r="C38" s="5"/>
      <c r="D38" s="32"/>
      <c r="E38" s="32"/>
      <c r="F38" s="25"/>
      <c r="G38" s="13">
        <f t="shared" si="86"/>
        <v>0</v>
      </c>
      <c r="H38" s="13">
        <f t="shared" si="86"/>
        <v>0</v>
      </c>
      <c r="I38" s="13">
        <f t="shared" si="87"/>
        <v>0</v>
      </c>
      <c r="J38" s="14" t="e">
        <f t="shared" si="37"/>
        <v>#DIV/0!</v>
      </c>
      <c r="K38" s="5"/>
      <c r="L38" s="5"/>
      <c r="M38" s="5"/>
      <c r="N38" s="26" t="b">
        <v>0</v>
      </c>
      <c r="O38" s="26" t="b">
        <v>0</v>
      </c>
      <c r="P38" s="26" t="b">
        <v>0</v>
      </c>
      <c r="Q38" s="26" t="b">
        <v>0</v>
      </c>
      <c r="R38" s="26" t="b">
        <v>0</v>
      </c>
      <c r="S38" s="26" t="b">
        <v>0</v>
      </c>
      <c r="T38" s="5"/>
      <c r="U38" s="88"/>
      <c r="V38" s="25"/>
      <c r="W38" s="19">
        <f t="shared" si="88"/>
        <v>0</v>
      </c>
      <c r="X38" s="151" t="e">
        <f t="shared" si="42"/>
        <v>#DIV/0!</v>
      </c>
      <c r="Y38" s="460"/>
      <c r="Z38" s="460">
        <f t="shared" si="89"/>
        <v>0</v>
      </c>
      <c r="AA38" s="97" t="b">
        <v>0</v>
      </c>
      <c r="AB38" s="159"/>
      <c r="AC38" s="22">
        <f t="shared" si="96"/>
        <v>0</v>
      </c>
      <c r="AD38" s="22">
        <f t="shared" si="90"/>
        <v>0</v>
      </c>
      <c r="AE38" s="165"/>
      <c r="AF38" s="107">
        <f t="shared" si="91"/>
        <v>0</v>
      </c>
      <c r="AG38" s="25"/>
      <c r="AH38" s="25"/>
      <c r="AI38" s="108">
        <f t="shared" si="92"/>
        <v>0</v>
      </c>
      <c r="AJ38" s="176" t="e">
        <f t="shared" si="39"/>
        <v>#DIV/0!</v>
      </c>
      <c r="AK38" s="97" t="b">
        <v>0</v>
      </c>
      <c r="AL38" s="159"/>
      <c r="AM38" s="24">
        <f t="shared" si="93"/>
        <v>0</v>
      </c>
      <c r="AN38" s="24">
        <f t="shared" si="97"/>
        <v>0</v>
      </c>
      <c r="AO38" s="189"/>
      <c r="AP38" s="118">
        <f t="shared" si="94"/>
        <v>0</v>
      </c>
      <c r="AQ38" s="25"/>
      <c r="AR38" s="25"/>
      <c r="AS38" s="118">
        <f t="shared" si="95"/>
        <v>0</v>
      </c>
      <c r="AT38" s="169" t="e">
        <f t="shared" si="50"/>
        <v>#DIV/0!</v>
      </c>
    </row>
    <row r="39" spans="1:46" x14ac:dyDescent="0.25">
      <c r="B39" s="861"/>
      <c r="C39" s="5"/>
      <c r="D39" s="32"/>
      <c r="E39" s="32"/>
      <c r="F39" s="25"/>
      <c r="G39" s="13">
        <f t="shared" si="86"/>
        <v>0</v>
      </c>
      <c r="H39" s="13">
        <f t="shared" si="86"/>
        <v>0</v>
      </c>
      <c r="I39" s="13">
        <f t="shared" si="87"/>
        <v>0</v>
      </c>
      <c r="J39" s="14" t="e">
        <f t="shared" si="37"/>
        <v>#DIV/0!</v>
      </c>
      <c r="K39" s="5"/>
      <c r="L39" s="5"/>
      <c r="M39" s="5"/>
      <c r="N39" s="26" t="b">
        <v>0</v>
      </c>
      <c r="O39" s="26" t="b">
        <v>0</v>
      </c>
      <c r="P39" s="26" t="b">
        <v>0</v>
      </c>
      <c r="Q39" s="26" t="b">
        <v>0</v>
      </c>
      <c r="R39" s="26" t="b">
        <v>0</v>
      </c>
      <c r="S39" s="26" t="b">
        <v>0</v>
      </c>
      <c r="T39" s="5"/>
      <c r="U39" s="88"/>
      <c r="V39" s="25"/>
      <c r="W39" s="19">
        <f t="shared" si="88"/>
        <v>0</v>
      </c>
      <c r="X39" s="151" t="e">
        <f t="shared" si="42"/>
        <v>#DIV/0!</v>
      </c>
      <c r="Y39" s="460"/>
      <c r="Z39" s="460">
        <f t="shared" si="89"/>
        <v>0</v>
      </c>
      <c r="AA39" s="97" t="b">
        <v>0</v>
      </c>
      <c r="AB39" s="159"/>
      <c r="AC39" s="22">
        <f t="shared" si="96"/>
        <v>0</v>
      </c>
      <c r="AD39" s="22">
        <f t="shared" si="90"/>
        <v>0</v>
      </c>
      <c r="AE39" s="165"/>
      <c r="AF39" s="107">
        <f t="shared" si="91"/>
        <v>0</v>
      </c>
      <c r="AG39" s="25"/>
      <c r="AH39" s="25"/>
      <c r="AI39" s="108">
        <f t="shared" si="92"/>
        <v>0</v>
      </c>
      <c r="AJ39" s="176" t="e">
        <f t="shared" si="39"/>
        <v>#DIV/0!</v>
      </c>
      <c r="AK39" s="97" t="b">
        <v>0</v>
      </c>
      <c r="AL39" s="159"/>
      <c r="AM39" s="24">
        <f t="shared" si="93"/>
        <v>0</v>
      </c>
      <c r="AN39" s="24">
        <f t="shared" si="97"/>
        <v>0</v>
      </c>
      <c r="AO39" s="189"/>
      <c r="AP39" s="118">
        <f t="shared" si="94"/>
        <v>0</v>
      </c>
      <c r="AQ39" s="25"/>
      <c r="AR39" s="25"/>
      <c r="AS39" s="118">
        <f t="shared" si="95"/>
        <v>0</v>
      </c>
      <c r="AT39" s="169" t="e">
        <f t="shared" si="50"/>
        <v>#DIV/0!</v>
      </c>
    </row>
    <row r="40" spans="1:46" x14ac:dyDescent="0.25">
      <c r="B40" s="861"/>
      <c r="C40" s="5"/>
      <c r="D40" s="32"/>
      <c r="E40" s="32"/>
      <c r="F40" s="25"/>
      <c r="G40" s="13">
        <f t="shared" si="86"/>
        <v>0</v>
      </c>
      <c r="H40" s="13">
        <f t="shared" si="86"/>
        <v>0</v>
      </c>
      <c r="I40" s="13">
        <f t="shared" si="87"/>
        <v>0</v>
      </c>
      <c r="J40" s="14" t="e">
        <f t="shared" si="37"/>
        <v>#DIV/0!</v>
      </c>
      <c r="K40" s="5"/>
      <c r="L40" s="5"/>
      <c r="M40" s="5"/>
      <c r="N40" s="26" t="b">
        <v>0</v>
      </c>
      <c r="O40" s="26" t="b">
        <v>0</v>
      </c>
      <c r="P40" s="26" t="b">
        <v>0</v>
      </c>
      <c r="Q40" s="26" t="b">
        <v>0</v>
      </c>
      <c r="R40" s="26" t="b">
        <v>0</v>
      </c>
      <c r="S40" s="26" t="b">
        <v>0</v>
      </c>
      <c r="T40" s="5"/>
      <c r="U40" s="88"/>
      <c r="V40" s="25"/>
      <c r="W40" s="19">
        <f t="shared" si="88"/>
        <v>0</v>
      </c>
      <c r="X40" s="151" t="e">
        <f t="shared" si="42"/>
        <v>#DIV/0!</v>
      </c>
      <c r="Y40" s="460"/>
      <c r="Z40" s="460">
        <f t="shared" si="89"/>
        <v>0</v>
      </c>
      <c r="AA40" s="97" t="b">
        <v>0</v>
      </c>
      <c r="AB40" s="159"/>
      <c r="AC40" s="22">
        <f t="shared" si="96"/>
        <v>0</v>
      </c>
      <c r="AD40" s="22">
        <f t="shared" si="90"/>
        <v>0</v>
      </c>
      <c r="AE40" s="165"/>
      <c r="AF40" s="107">
        <f t="shared" si="91"/>
        <v>0</v>
      </c>
      <c r="AG40" s="25"/>
      <c r="AH40" s="25"/>
      <c r="AI40" s="108">
        <f t="shared" si="92"/>
        <v>0</v>
      </c>
      <c r="AJ40" s="176" t="e">
        <f t="shared" si="39"/>
        <v>#DIV/0!</v>
      </c>
      <c r="AK40" s="97" t="b">
        <v>0</v>
      </c>
      <c r="AL40" s="159"/>
      <c r="AM40" s="24">
        <f t="shared" si="93"/>
        <v>0</v>
      </c>
      <c r="AN40" s="24">
        <f t="shared" si="97"/>
        <v>0</v>
      </c>
      <c r="AO40" s="189"/>
      <c r="AP40" s="118">
        <f t="shared" si="94"/>
        <v>0</v>
      </c>
      <c r="AQ40" s="25"/>
      <c r="AR40" s="25"/>
      <c r="AS40" s="118">
        <f t="shared" si="95"/>
        <v>0</v>
      </c>
      <c r="AT40" s="169" t="e">
        <f t="shared" si="50"/>
        <v>#DIV/0!</v>
      </c>
    </row>
    <row r="41" spans="1:46" x14ac:dyDescent="0.25">
      <c r="B41" s="861"/>
      <c r="C41" s="5"/>
      <c r="D41" s="32"/>
      <c r="E41" s="32"/>
      <c r="F41" s="25"/>
      <c r="G41" s="13">
        <f t="shared" si="86"/>
        <v>0</v>
      </c>
      <c r="H41" s="13">
        <f t="shared" si="86"/>
        <v>0</v>
      </c>
      <c r="I41" s="13">
        <f t="shared" si="87"/>
        <v>0</v>
      </c>
      <c r="J41" s="14" t="e">
        <f t="shared" si="37"/>
        <v>#DIV/0!</v>
      </c>
      <c r="K41" s="5"/>
      <c r="L41" s="5"/>
      <c r="M41" s="5"/>
      <c r="N41" s="26" t="b">
        <v>0</v>
      </c>
      <c r="O41" s="26" t="b">
        <v>0</v>
      </c>
      <c r="P41" s="26" t="b">
        <v>0</v>
      </c>
      <c r="Q41" s="26" t="b">
        <v>0</v>
      </c>
      <c r="R41" s="26" t="b">
        <v>0</v>
      </c>
      <c r="S41" s="26" t="b">
        <v>0</v>
      </c>
      <c r="T41" s="5"/>
      <c r="U41" s="88"/>
      <c r="V41" s="25"/>
      <c r="W41" s="19">
        <f t="shared" si="88"/>
        <v>0</v>
      </c>
      <c r="X41" s="151" t="e">
        <f t="shared" si="42"/>
        <v>#DIV/0!</v>
      </c>
      <c r="Y41" s="460"/>
      <c r="Z41" s="460">
        <f t="shared" si="89"/>
        <v>0</v>
      </c>
      <c r="AA41" s="97" t="b">
        <v>0</v>
      </c>
      <c r="AB41" s="159"/>
      <c r="AC41" s="22">
        <f t="shared" si="96"/>
        <v>0</v>
      </c>
      <c r="AD41" s="22">
        <f t="shared" si="90"/>
        <v>0</v>
      </c>
      <c r="AE41" s="165"/>
      <c r="AF41" s="107">
        <f t="shared" si="91"/>
        <v>0</v>
      </c>
      <c r="AG41" s="25"/>
      <c r="AH41" s="25"/>
      <c r="AI41" s="108">
        <f t="shared" si="92"/>
        <v>0</v>
      </c>
      <c r="AJ41" s="176" t="e">
        <f t="shared" si="39"/>
        <v>#DIV/0!</v>
      </c>
      <c r="AK41" s="97" t="b">
        <v>0</v>
      </c>
      <c r="AL41" s="159"/>
      <c r="AM41" s="24">
        <f t="shared" si="93"/>
        <v>0</v>
      </c>
      <c r="AN41" s="24">
        <f t="shared" si="97"/>
        <v>0</v>
      </c>
      <c r="AO41" s="189"/>
      <c r="AP41" s="118">
        <f t="shared" si="94"/>
        <v>0</v>
      </c>
      <c r="AQ41" s="25"/>
      <c r="AR41" s="25"/>
      <c r="AS41" s="118">
        <f t="shared" si="95"/>
        <v>0</v>
      </c>
      <c r="AT41" s="169" t="e">
        <f t="shared" si="50"/>
        <v>#DIV/0!</v>
      </c>
    </row>
    <row r="42" spans="1:46" s="37" customFormat="1" x14ac:dyDescent="0.25">
      <c r="A42" s="4"/>
      <c r="B42" s="862"/>
      <c r="C42" s="30" t="s">
        <v>87</v>
      </c>
      <c r="D42" s="38"/>
      <c r="E42" s="38"/>
      <c r="F42" s="34">
        <f>SUBTOTAL(9,F36:F41)</f>
        <v>0</v>
      </c>
      <c r="G42" s="34">
        <f>SUBTOTAL(9,G36:G41)</f>
        <v>0</v>
      </c>
      <c r="H42" s="34">
        <f>SUBTOTAL(9,H36:H41)</f>
        <v>0</v>
      </c>
      <c r="I42" s="34">
        <f>SUBTOTAL(9,I36:I41)</f>
        <v>0</v>
      </c>
      <c r="J42" s="35" t="e">
        <f t="shared" si="37"/>
        <v>#DIV/0!</v>
      </c>
      <c r="K42" s="30"/>
      <c r="L42" s="30"/>
      <c r="M42" s="30"/>
      <c r="N42" s="33"/>
      <c r="O42" s="33" t="b">
        <v>0</v>
      </c>
      <c r="P42" s="33" t="b">
        <v>0</v>
      </c>
      <c r="Q42" s="33" t="b">
        <v>0</v>
      </c>
      <c r="R42" s="33" t="b">
        <v>0</v>
      </c>
      <c r="S42" s="33" t="b">
        <v>0</v>
      </c>
      <c r="T42" s="36"/>
      <c r="U42" s="89">
        <f>SUBTOTAL(9,U36:U41)</f>
        <v>0</v>
      </c>
      <c r="V42" s="34">
        <f>SUBTOTAL(9,V36:V41)</f>
        <v>0</v>
      </c>
      <c r="W42" s="34">
        <f>SUBTOTAL(9,W36:W41)</f>
        <v>0</v>
      </c>
      <c r="X42" s="153" t="e">
        <f t="shared" si="42"/>
        <v>#DIV/0!</v>
      </c>
      <c r="Y42" s="461">
        <f>SUBTOTAL(9,Y36:Y41)</f>
        <v>0</v>
      </c>
      <c r="Z42" s="461">
        <f>SUBTOTAL(9,Z36:Z41)</f>
        <v>0</v>
      </c>
      <c r="AA42" s="154"/>
      <c r="AB42" s="34">
        <f t="shared" ref="AB42:AD42" si="98">SUBTOTAL(9,AB36:AB41)</f>
        <v>0</v>
      </c>
      <c r="AC42" s="34">
        <f t="shared" si="98"/>
        <v>0</v>
      </c>
      <c r="AD42" s="34">
        <f t="shared" si="98"/>
        <v>0</v>
      </c>
      <c r="AE42" s="162"/>
      <c r="AF42" s="93">
        <f>SUBTOTAL(9,AF36:AF41)</f>
        <v>0</v>
      </c>
      <c r="AG42" s="34">
        <f>SUBTOTAL(9,AG36:AG41)</f>
        <v>0</v>
      </c>
      <c r="AH42" s="34">
        <f>SUBTOTAL(9,AH36:AH41)</f>
        <v>0</v>
      </c>
      <c r="AI42" s="34">
        <f t="shared" ref="AI42" si="99">SUBTOTAL(9,AI36:AI41)</f>
        <v>0</v>
      </c>
      <c r="AJ42" s="158" t="e">
        <f t="shared" si="39"/>
        <v>#DIV/0!</v>
      </c>
      <c r="AK42" s="154"/>
      <c r="AL42" s="34">
        <f t="shared" ref="AL42:AN42" si="100">SUBTOTAL(9,AL36:AL41)</f>
        <v>0</v>
      </c>
      <c r="AM42" s="34">
        <f t="shared" si="100"/>
        <v>0</v>
      </c>
      <c r="AN42" s="34">
        <f t="shared" si="100"/>
        <v>0</v>
      </c>
      <c r="AO42" s="185"/>
      <c r="AP42" s="34">
        <f>SUBTOTAL(9,AP36:AP41)</f>
        <v>0</v>
      </c>
      <c r="AQ42" s="34">
        <f>SUBTOTAL(9,AQ36:AQ41)</f>
        <v>0</v>
      </c>
      <c r="AR42" s="34">
        <f>SUBTOTAL(9,AR36:AR41)</f>
        <v>0</v>
      </c>
      <c r="AS42" s="34">
        <f t="shared" ref="AS42" si="101">SUBTOTAL(9,AS36:AS41)</f>
        <v>0</v>
      </c>
      <c r="AT42" s="158" t="e">
        <f t="shared" si="50"/>
        <v>#DIV/0!</v>
      </c>
    </row>
    <row r="43" spans="1:46" s="4" customFormat="1" ht="15.75" thickBot="1" x14ac:dyDescent="0.3">
      <c r="B43" s="31" t="s">
        <v>24</v>
      </c>
      <c r="C43" s="31"/>
      <c r="D43" s="31"/>
      <c r="E43" s="31"/>
      <c r="F43" s="27">
        <f>SUM(F42,F35,F28,F21)</f>
        <v>0</v>
      </c>
      <c r="G43" s="27">
        <f>SUM(G42,G35,G28,G21)</f>
        <v>0</v>
      </c>
      <c r="H43" s="27">
        <f t="shared" ref="H43:I43" si="102">SUM(H42,H35,H28,H21)</f>
        <v>0</v>
      </c>
      <c r="I43" s="27">
        <f t="shared" si="102"/>
        <v>0</v>
      </c>
      <c r="J43" s="28" t="e">
        <f t="shared" si="37"/>
        <v>#DIV/0!</v>
      </c>
      <c r="K43" s="31"/>
      <c r="L43" s="31"/>
      <c r="M43" s="31"/>
      <c r="N43" s="29"/>
      <c r="O43" s="29"/>
      <c r="P43" s="29"/>
      <c r="Q43" s="29"/>
      <c r="R43" s="29"/>
      <c r="S43" s="29"/>
      <c r="T43" s="29"/>
      <c r="U43" s="85">
        <f>SUM(U42,U35,U28,U21)</f>
        <v>0</v>
      </c>
      <c r="V43" s="27">
        <f>SUM(V42,V35,V28,V21)</f>
        <v>0</v>
      </c>
      <c r="W43" s="27">
        <f>SUM(W42,W35,W28,W21)</f>
        <v>0</v>
      </c>
      <c r="X43" s="73" t="e">
        <f t="shared" si="42"/>
        <v>#DIV/0!</v>
      </c>
      <c r="Y43" s="461">
        <f>SUM(Y42,Y35,Y28,Y21)</f>
        <v>0</v>
      </c>
      <c r="Z43" s="461">
        <f>SUM(Z42,Z35,Z28,Z21)</f>
        <v>0</v>
      </c>
      <c r="AA43" s="186"/>
      <c r="AB43" s="181"/>
      <c r="AC43" s="181"/>
      <c r="AD43" s="181"/>
      <c r="AE43" s="182"/>
      <c r="AF43" s="92">
        <f>SUM(AF42,AF35,AF28,AF21)</f>
        <v>0</v>
      </c>
      <c r="AG43" s="27">
        <f>SUM(AG42,AG35,AG28,AG21)</f>
        <v>0</v>
      </c>
      <c r="AH43" s="27">
        <f>SUM(AH42,AH35,AH28,AH21)</f>
        <v>0</v>
      </c>
      <c r="AI43" s="27">
        <f t="shared" ref="AI43" si="103">SUM(AI42,AI35,AI28,AI21)</f>
        <v>0</v>
      </c>
      <c r="AJ43" s="155" t="e">
        <f t="shared" si="39"/>
        <v>#DIV/0!</v>
      </c>
      <c r="AK43" s="98"/>
      <c r="AL43" s="27"/>
      <c r="AM43" s="27"/>
      <c r="AN43" s="27"/>
      <c r="AO43" s="184"/>
      <c r="AP43" s="27">
        <f>SUM(AP42,AP35,AP28,AP21)</f>
        <v>0</v>
      </c>
      <c r="AQ43" s="27">
        <f>SUM(AQ42,AQ35,AQ28,AQ21)</f>
        <v>0</v>
      </c>
      <c r="AR43" s="27">
        <f>SUM(AR42,AR35,AR28,AR21)</f>
        <v>0</v>
      </c>
      <c r="AS43" s="27">
        <f t="shared" ref="AS43" si="104">SUM(AS42,AS35,AS28,AS21)</f>
        <v>0</v>
      </c>
      <c r="AT43" s="155" t="e">
        <f t="shared" si="50"/>
        <v>#DIV/0!</v>
      </c>
    </row>
  </sheetData>
  <dataConsolidate/>
  <mergeCells count="51">
    <mergeCell ref="Y13:Z13"/>
    <mergeCell ref="Y3:Z3"/>
    <mergeCell ref="K13:K14"/>
    <mergeCell ref="L13:L14"/>
    <mergeCell ref="M13:M14"/>
    <mergeCell ref="F12:M12"/>
    <mergeCell ref="B11:T11"/>
    <mergeCell ref="U12:X12"/>
    <mergeCell ref="U11:V11"/>
    <mergeCell ref="B5:C5"/>
    <mergeCell ref="B6:C6"/>
    <mergeCell ref="B7:C7"/>
    <mergeCell ref="B2:E4"/>
    <mergeCell ref="U2:X2"/>
    <mergeCell ref="R13:R14"/>
    <mergeCell ref="S13:S14"/>
    <mergeCell ref="B15:B21"/>
    <mergeCell ref="B22:B28"/>
    <mergeCell ref="B29:B35"/>
    <mergeCell ref="B8:C8"/>
    <mergeCell ref="B9:E9"/>
    <mergeCell ref="B12:B14"/>
    <mergeCell ref="C12:C14"/>
    <mergeCell ref="D12:D14"/>
    <mergeCell ref="E12:E14"/>
    <mergeCell ref="AF12:AJ12"/>
    <mergeCell ref="AF2:AJ2"/>
    <mergeCell ref="AP2:AT2"/>
    <mergeCell ref="AP12:AT12"/>
    <mergeCell ref="AA3:AA4"/>
    <mergeCell ref="AK3:AK4"/>
    <mergeCell ref="AA2:AE2"/>
    <mergeCell ref="AK2:AO2"/>
    <mergeCell ref="AO3:AO4"/>
    <mergeCell ref="AE3:AE4"/>
    <mergeCell ref="B36:B42"/>
    <mergeCell ref="AK13:AK14"/>
    <mergeCell ref="AF11:AG11"/>
    <mergeCell ref="AP11:AQ11"/>
    <mergeCell ref="AE13:AE14"/>
    <mergeCell ref="AA12:AE12"/>
    <mergeCell ref="AO13:AO14"/>
    <mergeCell ref="AA11:AB11"/>
    <mergeCell ref="AK11:AL11"/>
    <mergeCell ref="AK12:AO12"/>
    <mergeCell ref="AA13:AA14"/>
    <mergeCell ref="P13:P14"/>
    <mergeCell ref="Q13:Q14"/>
    <mergeCell ref="O13:O14"/>
    <mergeCell ref="N12:T12"/>
    <mergeCell ref="N13:N14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promptTitle="Agency" prompt="Choose IA from drop down list" xr:uid="{61FA3423-2239-4BB6-8772-759A2130A097}">
          <x14:formula1>
            <xm:f>Lists!$D$2:$D$13</xm:f>
          </x14:formula1>
          <xm:sqref>D15</xm:sqref>
        </x14:dataValidation>
        <x14:dataValidation type="list" showInputMessage="1" showErrorMessage="1" promptTitle="IA Role" prompt="Choose IA role from drop down list" xr:uid="{09687193-3332-434B-9908-FB10B2620C10}">
          <x14:formula1>
            <xm:f>Lists!$F$2:$F$6</xm:f>
          </x14:formula1>
          <xm:sqref>E22:E27 E36:E41 E29:E34 E15:E20 E5:E8</xm:sqref>
        </x14:dataValidation>
        <x14:dataValidation type="list" showInputMessage="1" showErrorMessage="1" promptTitle="Agency" prompt="choose IA from drop down list" xr:uid="{37A43E14-35C0-469E-B568-A050EDD79F43}">
          <x14:formula1>
            <xm:f>Lists!$D$2:$D$13</xm:f>
          </x14:formula1>
          <xm:sqref>D29:D34 D16:D20 D5:D8 D22:D27 D36:D41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F554D-B934-444C-9699-8A3BBE6FD8E1}">
  <dimension ref="B1:M36"/>
  <sheetViews>
    <sheetView workbookViewId="0">
      <selection activeCell="G24" sqref="G24"/>
    </sheetView>
  </sheetViews>
  <sheetFormatPr defaultRowHeight="15" x14ac:dyDescent="0.25"/>
  <cols>
    <col min="2" max="2" width="7" customWidth="1"/>
    <col min="3" max="3" width="39.7109375" customWidth="1"/>
    <col min="4" max="4" width="16.140625" customWidth="1"/>
    <col min="5" max="13" width="11" customWidth="1"/>
  </cols>
  <sheetData>
    <row r="1" spans="2:13" ht="21" customHeight="1" x14ac:dyDescent="0.25">
      <c r="B1" s="928" t="s">
        <v>266</v>
      </c>
      <c r="C1" s="928"/>
      <c r="D1" s="928"/>
      <c r="E1" s="928"/>
      <c r="F1" s="928"/>
      <c r="G1" s="928"/>
      <c r="H1" s="928"/>
      <c r="I1" s="928"/>
      <c r="J1" s="928"/>
      <c r="K1" s="928"/>
      <c r="L1" s="928"/>
      <c r="M1" s="928"/>
    </row>
    <row r="2" spans="2:13" x14ac:dyDescent="0.25">
      <c r="B2" s="928"/>
      <c r="C2" s="928"/>
      <c r="D2" s="928"/>
      <c r="E2" s="928"/>
      <c r="F2" s="928"/>
      <c r="G2" s="928"/>
      <c r="H2" s="928"/>
      <c r="I2" s="928"/>
      <c r="J2" s="928"/>
      <c r="K2" s="928"/>
      <c r="L2" s="928"/>
      <c r="M2" s="928"/>
    </row>
    <row r="3" spans="2:13" x14ac:dyDescent="0.25">
      <c r="B3" s="927" t="s">
        <v>228</v>
      </c>
      <c r="C3" s="927"/>
      <c r="D3" s="614">
        <f>'1. HFC Data and Targets'!D55</f>
        <v>0</v>
      </c>
      <c r="E3" s="911"/>
      <c r="F3" s="912"/>
      <c r="G3" s="912"/>
      <c r="H3" s="912"/>
      <c r="I3" s="912"/>
      <c r="J3" s="912"/>
      <c r="K3" s="912"/>
      <c r="L3" s="912"/>
      <c r="M3" s="913"/>
    </row>
    <row r="4" spans="2:13" x14ac:dyDescent="0.25">
      <c r="B4" s="926" t="s">
        <v>216</v>
      </c>
      <c r="C4" s="926"/>
      <c r="D4" s="926"/>
      <c r="E4" s="926"/>
      <c r="F4" s="926"/>
      <c r="G4" s="926"/>
      <c r="H4" s="926"/>
      <c r="I4" s="926"/>
      <c r="J4" s="926"/>
      <c r="K4" s="926"/>
      <c r="L4" s="926"/>
      <c r="M4" s="926"/>
    </row>
    <row r="5" spans="2:13" x14ac:dyDescent="0.25">
      <c r="B5" s="593" t="s">
        <v>217</v>
      </c>
      <c r="C5" s="593" t="s">
        <v>218</v>
      </c>
      <c r="D5" s="593"/>
      <c r="E5" s="594">
        <v>2023</v>
      </c>
      <c r="F5" s="595">
        <v>2024</v>
      </c>
      <c r="G5" s="595">
        <v>2025</v>
      </c>
      <c r="H5" s="595">
        <v>2026</v>
      </c>
      <c r="I5" s="595">
        <v>2027</v>
      </c>
      <c r="J5" s="595">
        <v>2028</v>
      </c>
      <c r="K5" s="595">
        <v>2029</v>
      </c>
      <c r="L5" s="595">
        <v>2030</v>
      </c>
      <c r="M5" s="596" t="s">
        <v>63</v>
      </c>
    </row>
    <row r="6" spans="2:13" x14ac:dyDescent="0.25">
      <c r="B6" s="914">
        <v>1.1000000000000001</v>
      </c>
      <c r="C6" s="916" t="s">
        <v>265</v>
      </c>
      <c r="D6" s="591" t="s">
        <v>261</v>
      </c>
      <c r="E6" s="597" t="s">
        <v>219</v>
      </c>
      <c r="F6" s="598" t="s">
        <v>267</v>
      </c>
      <c r="G6" s="598" t="s">
        <v>267</v>
      </c>
      <c r="H6" s="598" t="s">
        <v>267</v>
      </c>
      <c r="I6" s="598" t="s">
        <v>267</v>
      </c>
      <c r="J6" s="598" t="s">
        <v>267</v>
      </c>
      <c r="K6" s="599">
        <v>0.1</v>
      </c>
      <c r="L6" s="599">
        <v>0.1</v>
      </c>
      <c r="M6" s="597" t="s">
        <v>219</v>
      </c>
    </row>
    <row r="7" spans="2:13" ht="18" x14ac:dyDescent="0.25">
      <c r="B7" s="915"/>
      <c r="C7" s="917"/>
      <c r="D7" s="591" t="s">
        <v>262</v>
      </c>
      <c r="E7" s="601" t="s">
        <v>219</v>
      </c>
      <c r="F7" s="605">
        <f>$D$3</f>
        <v>0</v>
      </c>
      <c r="G7" s="605">
        <f t="shared" ref="G7:J7" si="0">$D$3</f>
        <v>0</v>
      </c>
      <c r="H7" s="605">
        <f t="shared" si="0"/>
        <v>0</v>
      </c>
      <c r="I7" s="605">
        <f t="shared" si="0"/>
        <v>0</v>
      </c>
      <c r="J7" s="605">
        <f t="shared" si="0"/>
        <v>0</v>
      </c>
      <c r="K7" s="605">
        <f>$D$3*(1-K6)</f>
        <v>0</v>
      </c>
      <c r="L7" s="605">
        <f>$D$3*(1-L6)</f>
        <v>0</v>
      </c>
      <c r="M7" s="597" t="s">
        <v>219</v>
      </c>
    </row>
    <row r="8" spans="2:13" x14ac:dyDescent="0.25">
      <c r="B8" s="914">
        <v>1.2</v>
      </c>
      <c r="C8" s="916" t="s">
        <v>264</v>
      </c>
      <c r="D8" s="591" t="s">
        <v>263</v>
      </c>
      <c r="E8" s="602" t="s">
        <v>219</v>
      </c>
      <c r="F8" s="606"/>
      <c r="G8" s="606"/>
      <c r="H8" s="606"/>
      <c r="I8" s="606"/>
      <c r="J8" s="606"/>
      <c r="K8" s="606"/>
      <c r="L8" s="606"/>
      <c r="M8" s="597" t="s">
        <v>219</v>
      </c>
    </row>
    <row r="9" spans="2:13" ht="18" x14ac:dyDescent="0.25">
      <c r="B9" s="915"/>
      <c r="C9" s="917"/>
      <c r="D9" s="591" t="s">
        <v>262</v>
      </c>
      <c r="E9" s="601" t="s">
        <v>219</v>
      </c>
      <c r="F9" s="605">
        <f>$D$3-($D$3*F8)</f>
        <v>0</v>
      </c>
      <c r="G9" s="605">
        <f t="shared" ref="G9:K9" si="1">$D$3-($D$3*G8)</f>
        <v>0</v>
      </c>
      <c r="H9" s="605">
        <f t="shared" si="1"/>
        <v>0</v>
      </c>
      <c r="I9" s="605">
        <f t="shared" si="1"/>
        <v>0</v>
      </c>
      <c r="J9" s="605">
        <f t="shared" si="1"/>
        <v>0</v>
      </c>
      <c r="K9" s="605">
        <f t="shared" si="1"/>
        <v>0</v>
      </c>
      <c r="L9" s="605">
        <f>$D$3-($D$3*L8)</f>
        <v>0</v>
      </c>
      <c r="M9" s="597" t="s">
        <v>219</v>
      </c>
    </row>
    <row r="10" spans="2:13" x14ac:dyDescent="0.25">
      <c r="B10" s="603">
        <v>2.1</v>
      </c>
      <c r="C10" s="918" t="s">
        <v>268</v>
      </c>
      <c r="D10" s="919"/>
      <c r="E10" s="607"/>
      <c r="F10" s="607"/>
      <c r="G10" s="607"/>
      <c r="H10" s="607"/>
      <c r="I10" s="607"/>
      <c r="J10" s="607"/>
      <c r="K10" s="607"/>
      <c r="L10" s="607"/>
      <c r="M10" s="608">
        <f>SUM(E10:L10)</f>
        <v>0</v>
      </c>
    </row>
    <row r="11" spans="2:13" x14ac:dyDescent="0.25">
      <c r="B11" s="603">
        <v>2.2000000000000002</v>
      </c>
      <c r="C11" s="920" t="s">
        <v>220</v>
      </c>
      <c r="D11" s="921"/>
      <c r="E11" s="607"/>
      <c r="F11" s="607"/>
      <c r="G11" s="607"/>
      <c r="H11" s="607"/>
      <c r="I11" s="607"/>
      <c r="J11" s="607"/>
      <c r="K11" s="607"/>
      <c r="L11" s="607"/>
      <c r="M11" s="608">
        <f t="shared" ref="M11:M15" si="2">SUM(E11:L11)</f>
        <v>0</v>
      </c>
    </row>
    <row r="12" spans="2:13" x14ac:dyDescent="0.25">
      <c r="B12" s="603">
        <v>2.2999999999999998</v>
      </c>
      <c r="C12" s="918" t="s">
        <v>269</v>
      </c>
      <c r="D12" s="919"/>
      <c r="E12" s="607"/>
      <c r="F12" s="607"/>
      <c r="G12" s="607"/>
      <c r="H12" s="607"/>
      <c r="I12" s="607"/>
      <c r="J12" s="607"/>
      <c r="K12" s="607"/>
      <c r="L12" s="607"/>
      <c r="M12" s="608">
        <f t="shared" si="2"/>
        <v>0</v>
      </c>
    </row>
    <row r="13" spans="2:13" x14ac:dyDescent="0.25">
      <c r="B13" s="603">
        <v>2.4</v>
      </c>
      <c r="C13" s="920" t="s">
        <v>221</v>
      </c>
      <c r="D13" s="921"/>
      <c r="E13" s="607"/>
      <c r="F13" s="607"/>
      <c r="G13" s="607"/>
      <c r="H13" s="607"/>
      <c r="I13" s="607"/>
      <c r="J13" s="607"/>
      <c r="K13" s="607"/>
      <c r="L13" s="607"/>
      <c r="M13" s="608">
        <f t="shared" si="2"/>
        <v>0</v>
      </c>
    </row>
    <row r="14" spans="2:13" x14ac:dyDescent="0.25">
      <c r="B14" s="603">
        <v>2.5</v>
      </c>
      <c r="C14" s="918" t="s">
        <v>269</v>
      </c>
      <c r="D14" s="919"/>
      <c r="E14" s="607"/>
      <c r="F14" s="607"/>
      <c r="G14" s="607"/>
      <c r="H14" s="607"/>
      <c r="I14" s="607"/>
      <c r="J14" s="607"/>
      <c r="K14" s="607"/>
      <c r="L14" s="607"/>
      <c r="M14" s="608">
        <f t="shared" si="2"/>
        <v>0</v>
      </c>
    </row>
    <row r="15" spans="2:13" ht="15.75" thickBot="1" x14ac:dyDescent="0.3">
      <c r="B15" s="610">
        <v>2.6</v>
      </c>
      <c r="C15" s="922" t="s">
        <v>221</v>
      </c>
      <c r="D15" s="923"/>
      <c r="E15" s="611"/>
      <c r="F15" s="611"/>
      <c r="G15" s="611"/>
      <c r="H15" s="611"/>
      <c r="I15" s="611"/>
      <c r="J15" s="611"/>
      <c r="K15" s="611"/>
      <c r="L15" s="611"/>
      <c r="M15" s="612">
        <f t="shared" si="2"/>
        <v>0</v>
      </c>
    </row>
    <row r="16" spans="2:13" x14ac:dyDescent="0.25">
      <c r="B16" s="600">
        <v>3.1</v>
      </c>
      <c r="C16" s="924" t="s">
        <v>222</v>
      </c>
      <c r="D16" s="925"/>
      <c r="E16" s="609">
        <f>E10+E12+E14</f>
        <v>0</v>
      </c>
      <c r="F16" s="609">
        <f t="shared" ref="F16:M16" si="3">F10+F12+F14</f>
        <v>0</v>
      </c>
      <c r="G16" s="609">
        <f t="shared" si="3"/>
        <v>0</v>
      </c>
      <c r="H16" s="609">
        <f t="shared" si="3"/>
        <v>0</v>
      </c>
      <c r="I16" s="609">
        <f t="shared" si="3"/>
        <v>0</v>
      </c>
      <c r="J16" s="609">
        <f t="shared" si="3"/>
        <v>0</v>
      </c>
      <c r="K16" s="609">
        <f t="shared" si="3"/>
        <v>0</v>
      </c>
      <c r="L16" s="609">
        <f t="shared" si="3"/>
        <v>0</v>
      </c>
      <c r="M16" s="609">
        <f t="shared" si="3"/>
        <v>0</v>
      </c>
    </row>
    <row r="17" spans="2:13" x14ac:dyDescent="0.25">
      <c r="B17" s="603">
        <v>3.2</v>
      </c>
      <c r="C17" s="920" t="s">
        <v>223</v>
      </c>
      <c r="D17" s="921"/>
      <c r="E17" s="608">
        <f>E11+E13+E15</f>
        <v>0</v>
      </c>
      <c r="F17" s="608">
        <f t="shared" ref="F17:M17" si="4">F11+F13+F15</f>
        <v>0</v>
      </c>
      <c r="G17" s="608">
        <f t="shared" si="4"/>
        <v>0</v>
      </c>
      <c r="H17" s="608">
        <f t="shared" si="4"/>
        <v>0</v>
      </c>
      <c r="I17" s="608">
        <f t="shared" si="4"/>
        <v>0</v>
      </c>
      <c r="J17" s="608">
        <f t="shared" si="4"/>
        <v>0</v>
      </c>
      <c r="K17" s="608">
        <f t="shared" si="4"/>
        <v>0</v>
      </c>
      <c r="L17" s="608">
        <f t="shared" si="4"/>
        <v>0</v>
      </c>
      <c r="M17" s="608">
        <f t="shared" si="4"/>
        <v>0</v>
      </c>
    </row>
    <row r="18" spans="2:13" x14ac:dyDescent="0.25">
      <c r="B18" s="603">
        <v>3.3</v>
      </c>
      <c r="C18" s="920" t="s">
        <v>224</v>
      </c>
      <c r="D18" s="921"/>
      <c r="E18" s="608">
        <f>SUM(E16:E17)</f>
        <v>0</v>
      </c>
      <c r="F18" s="608">
        <f t="shared" ref="F18:M18" si="5">SUM(F16:F17)</f>
        <v>0</v>
      </c>
      <c r="G18" s="608">
        <f t="shared" si="5"/>
        <v>0</v>
      </c>
      <c r="H18" s="608">
        <f t="shared" si="5"/>
        <v>0</v>
      </c>
      <c r="I18" s="608">
        <f t="shared" si="5"/>
        <v>0</v>
      </c>
      <c r="J18" s="608">
        <f t="shared" si="5"/>
        <v>0</v>
      </c>
      <c r="K18" s="608">
        <f t="shared" si="5"/>
        <v>0</v>
      </c>
      <c r="L18" s="608">
        <f t="shared" si="5"/>
        <v>0</v>
      </c>
      <c r="M18" s="608">
        <f t="shared" si="5"/>
        <v>0</v>
      </c>
    </row>
    <row r="19" spans="2:13" ht="15" customHeight="1" x14ac:dyDescent="0.25">
      <c r="B19" s="604" t="s">
        <v>255</v>
      </c>
      <c r="C19" s="908" t="s">
        <v>258</v>
      </c>
      <c r="D19" s="909"/>
      <c r="E19" s="909"/>
      <c r="F19" s="909"/>
      <c r="G19" s="909"/>
      <c r="H19" s="909"/>
      <c r="I19" s="909"/>
      <c r="J19" s="909"/>
      <c r="K19" s="909"/>
      <c r="L19" s="910"/>
      <c r="M19" s="5"/>
    </row>
    <row r="20" spans="2:13" ht="15" customHeight="1" x14ac:dyDescent="0.25">
      <c r="B20" s="604" t="s">
        <v>256</v>
      </c>
      <c r="C20" s="908" t="s">
        <v>259</v>
      </c>
      <c r="D20" s="909"/>
      <c r="E20" s="909"/>
      <c r="F20" s="909"/>
      <c r="G20" s="909"/>
      <c r="H20" s="909"/>
      <c r="I20" s="909"/>
      <c r="J20" s="909"/>
      <c r="K20" s="909"/>
      <c r="L20" s="910"/>
      <c r="M20" s="5"/>
    </row>
    <row r="21" spans="2:13" ht="15" customHeight="1" x14ac:dyDescent="0.25">
      <c r="B21" s="604" t="s">
        <v>257</v>
      </c>
      <c r="C21" s="908" t="s">
        <v>260</v>
      </c>
      <c r="D21" s="909"/>
      <c r="E21" s="909"/>
      <c r="F21" s="909"/>
      <c r="G21" s="909"/>
      <c r="H21" s="909"/>
      <c r="I21" s="909"/>
      <c r="J21" s="909"/>
      <c r="K21" s="909"/>
      <c r="L21" s="910"/>
      <c r="M21" s="5"/>
    </row>
    <row r="25" spans="2:13" x14ac:dyDescent="0.25">
      <c r="B25" s="592"/>
    </row>
    <row r="26" spans="2:13" x14ac:dyDescent="0.25">
      <c r="B26" s="592"/>
    </row>
    <row r="27" spans="2:13" x14ac:dyDescent="0.25">
      <c r="B27" s="592"/>
    </row>
    <row r="29" spans="2:13" x14ac:dyDescent="0.25">
      <c r="B29" s="592"/>
    </row>
    <row r="30" spans="2:13" x14ac:dyDescent="0.25">
      <c r="B30" s="592"/>
    </row>
    <row r="31" spans="2:13" x14ac:dyDescent="0.25">
      <c r="B31" s="592"/>
    </row>
    <row r="32" spans="2:13" x14ac:dyDescent="0.25">
      <c r="B32" s="592"/>
    </row>
    <row r="33" spans="2:2" x14ac:dyDescent="0.25">
      <c r="B33" s="592"/>
    </row>
    <row r="34" spans="2:2" x14ac:dyDescent="0.25">
      <c r="B34" s="592"/>
    </row>
    <row r="35" spans="2:2" x14ac:dyDescent="0.25">
      <c r="B35" s="592"/>
    </row>
    <row r="36" spans="2:2" x14ac:dyDescent="0.25">
      <c r="B36" s="592"/>
    </row>
  </sheetData>
  <mergeCells count="20">
    <mergeCell ref="C18:D18"/>
    <mergeCell ref="B4:M4"/>
    <mergeCell ref="B3:C3"/>
    <mergeCell ref="B1:M2"/>
    <mergeCell ref="C19:L19"/>
    <mergeCell ref="C20:L20"/>
    <mergeCell ref="C21:L21"/>
    <mergeCell ref="E3:M3"/>
    <mergeCell ref="B6:B7"/>
    <mergeCell ref="B8:B9"/>
    <mergeCell ref="C6:C7"/>
    <mergeCell ref="C8:C9"/>
    <mergeCell ref="C10:D10"/>
    <mergeCell ref="C11:D11"/>
    <mergeCell ref="C12:D12"/>
    <mergeCell ref="C13:D13"/>
    <mergeCell ref="C14:D14"/>
    <mergeCell ref="C15:D15"/>
    <mergeCell ref="C16:D16"/>
    <mergeCell ref="C17:D17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2F6ED-CAF2-4560-82B3-DFCD9CA794CF}">
  <dimension ref="B1:AE43"/>
  <sheetViews>
    <sheetView workbookViewId="0">
      <selection activeCell="I3" sqref="I3"/>
    </sheetView>
  </sheetViews>
  <sheetFormatPr defaultRowHeight="15" x14ac:dyDescent="0.25"/>
  <cols>
    <col min="1" max="1" width="3" customWidth="1"/>
    <col min="2" max="2" width="22.7109375" customWidth="1"/>
    <col min="3" max="3" width="97.85546875" style="200" customWidth="1"/>
    <col min="4" max="5" width="14" style="1" customWidth="1"/>
    <col min="6" max="6" width="15.28515625" style="2" customWidth="1"/>
    <col min="7" max="10" width="12.140625" style="2" customWidth="1"/>
    <col min="11" max="11" width="15.28515625" style="2" customWidth="1"/>
    <col min="12" max="12" width="12.85546875" style="2" customWidth="1"/>
    <col min="13" max="14" width="13" style="2" customWidth="1"/>
    <col min="15" max="15" width="11.85546875" style="2" customWidth="1"/>
    <col min="16" max="16" width="11.28515625" style="3" customWidth="1"/>
    <col min="17" max="20" width="12.28515625" style="2" customWidth="1"/>
    <col min="21" max="21" width="11.85546875" style="3" customWidth="1"/>
    <col min="22" max="25" width="12.28515625" style="2" customWidth="1"/>
    <col min="26" max="26" width="12.28515625" style="3" customWidth="1"/>
    <col min="27" max="30" width="12.28515625" style="2" customWidth="1"/>
    <col min="31" max="31" width="12.28515625" style="3" customWidth="1"/>
    <col min="32" max="32" width="2" customWidth="1"/>
  </cols>
  <sheetData>
    <row r="1" spans="2:31" ht="24" x14ac:dyDescent="0.4">
      <c r="B1" s="955" t="s">
        <v>2</v>
      </c>
      <c r="C1" s="955"/>
      <c r="D1" s="955"/>
      <c r="E1" s="955"/>
      <c r="F1" s="955"/>
      <c r="G1" s="955"/>
      <c r="H1" s="955"/>
      <c r="I1" s="955"/>
      <c r="J1" s="955"/>
      <c r="K1" s="955"/>
      <c r="L1" s="955"/>
      <c r="M1" s="955"/>
      <c r="N1" s="955"/>
      <c r="O1" s="955"/>
      <c r="P1" s="955"/>
      <c r="Q1" s="945" t="s">
        <v>0</v>
      </c>
      <c r="R1" s="945"/>
      <c r="S1" s="193" t="str">
        <f>'2. Non-Invest &amp; Monitoring'!S16</f>
        <v>MM/YYYY</v>
      </c>
      <c r="T1" s="17" t="s">
        <v>169</v>
      </c>
      <c r="U1" s="194">
        <f>'2. Non-Invest &amp; Monitoring'!W16</f>
        <v>0</v>
      </c>
      <c r="V1" s="946" t="s">
        <v>0</v>
      </c>
      <c r="W1" s="946"/>
      <c r="X1" s="195" t="str">
        <f>'2. Non-Invest &amp; Monitoring'!AE16</f>
        <v>MM/YYYY</v>
      </c>
      <c r="Y1" s="110" t="s">
        <v>169</v>
      </c>
      <c r="Z1" s="196" t="str">
        <f>'2. Non-Invest &amp; Monitoring'!AI16</f>
        <v>MM/YYYY</v>
      </c>
      <c r="AA1" s="947" t="s">
        <v>0</v>
      </c>
      <c r="AB1" s="947"/>
      <c r="AC1" s="197" t="str">
        <f>'2. Non-Invest &amp; Monitoring'!AQ16</f>
        <v>MM/YYYY</v>
      </c>
      <c r="AD1" s="114" t="s">
        <v>169</v>
      </c>
      <c r="AE1" s="198" t="str">
        <f>'2. Non-Invest &amp; Monitoring'!AU16</f>
        <v>MM/YYYY</v>
      </c>
    </row>
    <row r="2" spans="2:31" s="199" customFormat="1" ht="24" x14ac:dyDescent="0.4">
      <c r="B2" s="955" t="s">
        <v>3</v>
      </c>
      <c r="C2" s="955"/>
      <c r="D2" s="955"/>
      <c r="E2" s="955"/>
      <c r="F2" s="952" t="str">
        <f>F25</f>
        <v>KIP Stage I Summary</v>
      </c>
      <c r="G2" s="952"/>
      <c r="H2" s="952"/>
      <c r="I2" s="952"/>
      <c r="J2" s="952"/>
      <c r="K2" s="952"/>
      <c r="L2" s="952"/>
      <c r="M2" s="952"/>
      <c r="N2" s="952"/>
      <c r="O2" s="952"/>
      <c r="P2" s="952"/>
      <c r="Q2" s="951" t="str">
        <f>Q25</f>
        <v>KIP Stage I - First Tranche Reporting</v>
      </c>
      <c r="R2" s="951"/>
      <c r="S2" s="951"/>
      <c r="T2" s="951"/>
      <c r="U2" s="951"/>
      <c r="V2" s="953" t="str">
        <f>V25</f>
        <v>KIP Stage I - Second Tranche Reporting</v>
      </c>
      <c r="W2" s="953"/>
      <c r="X2" s="953"/>
      <c r="Y2" s="953"/>
      <c r="Z2" s="953"/>
      <c r="AA2" s="954" t="str">
        <f>AA25</f>
        <v>KIP Stage I - Third Tranche Reporting</v>
      </c>
      <c r="AB2" s="954"/>
      <c r="AC2" s="954"/>
      <c r="AD2" s="954"/>
      <c r="AE2" s="954"/>
    </row>
    <row r="3" spans="2:31" s="6" customFormat="1" ht="60" x14ac:dyDescent="0.25">
      <c r="B3" s="39" t="s">
        <v>4</v>
      </c>
      <c r="C3" s="10" t="s">
        <v>5</v>
      </c>
      <c r="D3" s="10" t="s">
        <v>6</v>
      </c>
      <c r="E3" s="10" t="s">
        <v>7</v>
      </c>
      <c r="F3" s="8" t="s">
        <v>172</v>
      </c>
      <c r="G3" s="8" t="s">
        <v>190</v>
      </c>
      <c r="H3" s="8" t="s">
        <v>191</v>
      </c>
      <c r="I3" s="8" t="s">
        <v>192</v>
      </c>
      <c r="J3" s="8" t="s">
        <v>193</v>
      </c>
      <c r="K3" s="204" t="s">
        <v>188</v>
      </c>
      <c r="L3" s="8" t="s">
        <v>157</v>
      </c>
      <c r="M3" s="8" t="s">
        <v>9</v>
      </c>
      <c r="N3" s="8" t="s">
        <v>10</v>
      </c>
      <c r="O3" s="8" t="s">
        <v>11</v>
      </c>
      <c r="P3" s="9" t="s">
        <v>12</v>
      </c>
      <c r="Q3" s="15" t="s">
        <v>30</v>
      </c>
      <c r="R3" s="15" t="s">
        <v>14</v>
      </c>
      <c r="S3" s="15" t="s">
        <v>15</v>
      </c>
      <c r="T3" s="15" t="s">
        <v>16</v>
      </c>
      <c r="U3" s="56" t="s">
        <v>17</v>
      </c>
      <c r="V3" s="112" t="s">
        <v>30</v>
      </c>
      <c r="W3" s="112" t="s">
        <v>14</v>
      </c>
      <c r="X3" s="112" t="s">
        <v>15</v>
      </c>
      <c r="Y3" s="112" t="s">
        <v>16</v>
      </c>
      <c r="Z3" s="106" t="s">
        <v>17</v>
      </c>
      <c r="AA3" s="116" t="s">
        <v>30</v>
      </c>
      <c r="AB3" s="116" t="s">
        <v>14</v>
      </c>
      <c r="AC3" s="116" t="s">
        <v>15</v>
      </c>
      <c r="AD3" s="116" t="s">
        <v>16</v>
      </c>
      <c r="AE3" s="117" t="s">
        <v>17</v>
      </c>
    </row>
    <row r="4" spans="2:31" s="6" customFormat="1" x14ac:dyDescent="0.25">
      <c r="B4" s="948" t="s">
        <v>18</v>
      </c>
      <c r="C4" s="203" t="s">
        <v>19</v>
      </c>
      <c r="D4" s="10">
        <f>D14</f>
        <v>0</v>
      </c>
      <c r="E4" s="10">
        <f t="shared" ref="E4:E7" si="0">E14</f>
        <v>0</v>
      </c>
      <c r="F4" s="8">
        <f t="shared" ref="F4:O7" si="1">F9+F14+F19</f>
        <v>0</v>
      </c>
      <c r="G4" s="8">
        <v>5085390</v>
      </c>
      <c r="H4" s="8">
        <v>3789551</v>
      </c>
      <c r="I4" s="8">
        <v>3692764</v>
      </c>
      <c r="J4" s="8">
        <v>1593351</v>
      </c>
      <c r="K4" s="204">
        <f>F4-L4</f>
        <v>0</v>
      </c>
      <c r="L4" s="8">
        <f t="shared" si="1"/>
        <v>0</v>
      </c>
      <c r="M4" s="8">
        <f t="shared" si="1"/>
        <v>0</v>
      </c>
      <c r="N4" s="8" t="e">
        <f t="shared" si="1"/>
        <v>#REF!</v>
      </c>
      <c r="O4" s="8">
        <f t="shared" si="1"/>
        <v>0</v>
      </c>
      <c r="P4" s="9" t="e">
        <f>(M4+N4)/L4</f>
        <v>#REF!</v>
      </c>
      <c r="Q4" s="15">
        <f t="shared" ref="Q4:T4" si="2">Q9+Q14+Q19</f>
        <v>0</v>
      </c>
      <c r="R4" s="15">
        <f t="shared" si="2"/>
        <v>0</v>
      </c>
      <c r="S4" s="15" t="e">
        <f t="shared" si="2"/>
        <v>#REF!</v>
      </c>
      <c r="T4" s="15">
        <f t="shared" si="2"/>
        <v>0</v>
      </c>
      <c r="U4" s="16" t="e">
        <f t="shared" ref="U4:U23" si="3">(R4+S4)/Q4</f>
        <v>#REF!</v>
      </c>
      <c r="V4" s="112">
        <f t="shared" ref="V4:Y4" si="4">V9+V14+V19</f>
        <v>0</v>
      </c>
      <c r="W4" s="112">
        <f t="shared" si="4"/>
        <v>0</v>
      </c>
      <c r="X4" s="112" t="e">
        <f t="shared" si="4"/>
        <v>#REF!</v>
      </c>
      <c r="Y4" s="112">
        <f t="shared" si="4"/>
        <v>0</v>
      </c>
      <c r="Z4" s="191" t="e">
        <f t="shared" ref="Z4:Z23" si="5">(W4+X4)/V4</f>
        <v>#REF!</v>
      </c>
      <c r="AA4" s="116">
        <f t="shared" ref="AA4:AD4" si="6">AA9+AA14+AA19</f>
        <v>0</v>
      </c>
      <c r="AB4" s="116">
        <f t="shared" si="6"/>
        <v>0</v>
      </c>
      <c r="AC4" s="116" t="e">
        <f t="shared" si="6"/>
        <v>#REF!</v>
      </c>
      <c r="AD4" s="116">
        <f t="shared" si="6"/>
        <v>0</v>
      </c>
      <c r="AE4" s="192" t="e">
        <f t="shared" ref="AE4:AE23" si="7">(AB4+AC4)/AA4</f>
        <v>#REF!</v>
      </c>
    </row>
    <row r="5" spans="2:31" s="6" customFormat="1" x14ac:dyDescent="0.25">
      <c r="B5" s="949"/>
      <c r="C5" s="203" t="s">
        <v>20</v>
      </c>
      <c r="D5" s="10">
        <f t="shared" ref="D5" si="8">D15</f>
        <v>0</v>
      </c>
      <c r="E5" s="10">
        <f t="shared" si="0"/>
        <v>0</v>
      </c>
      <c r="F5" s="8">
        <f t="shared" si="1"/>
        <v>0</v>
      </c>
      <c r="G5" s="8">
        <v>1433738</v>
      </c>
      <c r="H5" s="8">
        <v>2053265</v>
      </c>
      <c r="I5" s="8">
        <v>1206050</v>
      </c>
      <c r="J5" s="8">
        <v>63541</v>
      </c>
      <c r="K5" s="204">
        <f t="shared" ref="K5:K23" si="9">F5-L5</f>
        <v>0</v>
      </c>
      <c r="L5" s="8">
        <f t="shared" si="1"/>
        <v>0</v>
      </c>
      <c r="M5" s="8">
        <f t="shared" si="1"/>
        <v>0</v>
      </c>
      <c r="N5" s="8" t="e">
        <f t="shared" si="1"/>
        <v>#REF!</v>
      </c>
      <c r="O5" s="8">
        <f t="shared" si="1"/>
        <v>0</v>
      </c>
      <c r="P5" s="9" t="e">
        <f t="shared" ref="P5:P23" si="10">(M5+N5)/L5</f>
        <v>#REF!</v>
      </c>
      <c r="Q5" s="15">
        <f t="shared" ref="Q5:T5" si="11">Q10+Q15+Q20</f>
        <v>0</v>
      </c>
      <c r="R5" s="15">
        <f t="shared" si="11"/>
        <v>0</v>
      </c>
      <c r="S5" s="15" t="e">
        <f t="shared" si="11"/>
        <v>#REF!</v>
      </c>
      <c r="T5" s="15">
        <f t="shared" si="11"/>
        <v>0</v>
      </c>
      <c r="U5" s="16" t="e">
        <f t="shared" si="3"/>
        <v>#REF!</v>
      </c>
      <c r="V5" s="112">
        <f t="shared" ref="V5:Y5" si="12">V10+V15+V20</f>
        <v>0</v>
      </c>
      <c r="W5" s="112">
        <f t="shared" si="12"/>
        <v>0</v>
      </c>
      <c r="X5" s="112" t="e">
        <f t="shared" si="12"/>
        <v>#REF!</v>
      </c>
      <c r="Y5" s="112">
        <f t="shared" si="12"/>
        <v>0</v>
      </c>
      <c r="Z5" s="191" t="e">
        <f t="shared" si="5"/>
        <v>#REF!</v>
      </c>
      <c r="AA5" s="116">
        <f t="shared" ref="AA5:AD5" si="13">AA10+AA15+AA20</f>
        <v>0</v>
      </c>
      <c r="AB5" s="116">
        <f t="shared" si="13"/>
        <v>0</v>
      </c>
      <c r="AC5" s="116" t="e">
        <f t="shared" si="13"/>
        <v>#REF!</v>
      </c>
      <c r="AD5" s="116">
        <f t="shared" si="13"/>
        <v>0</v>
      </c>
      <c r="AE5" s="192" t="e">
        <f t="shared" si="7"/>
        <v>#REF!</v>
      </c>
    </row>
    <row r="6" spans="2:31" s="6" customFormat="1" x14ac:dyDescent="0.25">
      <c r="B6" s="949"/>
      <c r="C6" s="203" t="s">
        <v>21</v>
      </c>
      <c r="D6" s="10">
        <f t="shared" ref="D6" si="14">D16</f>
        <v>0</v>
      </c>
      <c r="E6" s="10">
        <f t="shared" si="0"/>
        <v>0</v>
      </c>
      <c r="F6" s="8">
        <f t="shared" si="1"/>
        <v>0</v>
      </c>
      <c r="G6" s="8">
        <v>227795</v>
      </c>
      <c r="H6" s="8">
        <v>227795</v>
      </c>
      <c r="I6" s="8">
        <v>233091</v>
      </c>
      <c r="J6" s="8">
        <v>26476</v>
      </c>
      <c r="K6" s="204">
        <f t="shared" si="9"/>
        <v>0</v>
      </c>
      <c r="L6" s="8">
        <f t="shared" si="1"/>
        <v>0</v>
      </c>
      <c r="M6" s="8">
        <f t="shared" si="1"/>
        <v>0</v>
      </c>
      <c r="N6" s="8" t="e">
        <f t="shared" si="1"/>
        <v>#REF!</v>
      </c>
      <c r="O6" s="8">
        <f t="shared" si="1"/>
        <v>0</v>
      </c>
      <c r="P6" s="9" t="e">
        <f t="shared" si="10"/>
        <v>#REF!</v>
      </c>
      <c r="Q6" s="15">
        <f t="shared" ref="Q6:T6" si="15">Q11+Q16+Q21</f>
        <v>0</v>
      </c>
      <c r="R6" s="15">
        <f t="shared" si="15"/>
        <v>0</v>
      </c>
      <c r="S6" s="15" t="e">
        <f t="shared" si="15"/>
        <v>#REF!</v>
      </c>
      <c r="T6" s="15">
        <f t="shared" si="15"/>
        <v>0</v>
      </c>
      <c r="U6" s="16" t="e">
        <f t="shared" si="3"/>
        <v>#REF!</v>
      </c>
      <c r="V6" s="112">
        <f>V11+V16+V21</f>
        <v>0</v>
      </c>
      <c r="W6" s="112">
        <f t="shared" ref="W6:Y6" si="16">W11+W16+W21</f>
        <v>0</v>
      </c>
      <c r="X6" s="112" t="e">
        <f>X11+X16+X21</f>
        <v>#REF!</v>
      </c>
      <c r="Y6" s="112">
        <f t="shared" si="16"/>
        <v>0</v>
      </c>
      <c r="Z6" s="191" t="e">
        <f t="shared" si="5"/>
        <v>#REF!</v>
      </c>
      <c r="AA6" s="116">
        <f t="shared" ref="AA6:AD6" si="17">AA11+AA16+AA21</f>
        <v>0</v>
      </c>
      <c r="AB6" s="116">
        <f t="shared" si="17"/>
        <v>0</v>
      </c>
      <c r="AC6" s="116" t="e">
        <f>AC11+AC16+AC21</f>
        <v>#REF!</v>
      </c>
      <c r="AD6" s="116">
        <f t="shared" si="17"/>
        <v>0</v>
      </c>
      <c r="AE6" s="192" t="e">
        <f t="shared" si="7"/>
        <v>#REF!</v>
      </c>
    </row>
    <row r="7" spans="2:31" s="6" customFormat="1" x14ac:dyDescent="0.25">
      <c r="B7" s="950"/>
      <c r="C7" s="203" t="s">
        <v>22</v>
      </c>
      <c r="D7" s="10">
        <f t="shared" ref="D7" si="18">D17</f>
        <v>0</v>
      </c>
      <c r="E7" s="10">
        <f t="shared" si="0"/>
        <v>0</v>
      </c>
      <c r="F7" s="8">
        <f t="shared" si="1"/>
        <v>0</v>
      </c>
      <c r="G7" s="8"/>
      <c r="H7" s="8"/>
      <c r="I7" s="8"/>
      <c r="J7" s="8"/>
      <c r="K7" s="204">
        <f t="shared" si="9"/>
        <v>0</v>
      </c>
      <c r="L7" s="8">
        <f t="shared" si="1"/>
        <v>0</v>
      </c>
      <c r="M7" s="8">
        <f t="shared" si="1"/>
        <v>0</v>
      </c>
      <c r="N7" s="8" t="e">
        <f t="shared" si="1"/>
        <v>#REF!</v>
      </c>
      <c r="O7" s="8">
        <f t="shared" si="1"/>
        <v>0</v>
      </c>
      <c r="P7" s="9" t="e">
        <f t="shared" si="10"/>
        <v>#REF!</v>
      </c>
      <c r="Q7" s="15">
        <f t="shared" ref="Q7:T7" si="19">Q12+Q17+Q22</f>
        <v>0</v>
      </c>
      <c r="R7" s="15">
        <f t="shared" si="19"/>
        <v>0</v>
      </c>
      <c r="S7" s="15" t="e">
        <f t="shared" si="19"/>
        <v>#REF!</v>
      </c>
      <c r="T7" s="15">
        <f t="shared" si="19"/>
        <v>0</v>
      </c>
      <c r="U7" s="16" t="e">
        <f t="shared" si="3"/>
        <v>#REF!</v>
      </c>
      <c r="V7" s="112">
        <f t="shared" ref="V7:Y7" si="20">V12+V17+V22</f>
        <v>0</v>
      </c>
      <c r="W7" s="112">
        <f t="shared" si="20"/>
        <v>0</v>
      </c>
      <c r="X7" s="112" t="e">
        <f t="shared" si="20"/>
        <v>#REF!</v>
      </c>
      <c r="Y7" s="112">
        <f t="shared" si="20"/>
        <v>0</v>
      </c>
      <c r="Z7" s="191" t="e">
        <f t="shared" si="5"/>
        <v>#REF!</v>
      </c>
      <c r="AA7" s="116">
        <f t="shared" ref="AA7:AD7" si="21">AA12+AA17+AA22</f>
        <v>0</v>
      </c>
      <c r="AB7" s="116">
        <f t="shared" si="21"/>
        <v>0</v>
      </c>
      <c r="AC7" s="116" t="e">
        <f t="shared" si="21"/>
        <v>#REF!</v>
      </c>
      <c r="AD7" s="116">
        <f t="shared" si="21"/>
        <v>0</v>
      </c>
      <c r="AE7" s="192" t="e">
        <f t="shared" si="7"/>
        <v>#REF!</v>
      </c>
    </row>
    <row r="8" spans="2:31" s="6" customFormat="1" x14ac:dyDescent="0.25">
      <c r="B8" s="41"/>
      <c r="C8" s="42"/>
      <c r="D8" s="42"/>
      <c r="E8" s="42"/>
      <c r="F8" s="43">
        <f>SUM(F4:F7)</f>
        <v>0</v>
      </c>
      <c r="G8" s="43"/>
      <c r="H8" s="43"/>
      <c r="I8" s="43"/>
      <c r="J8" s="43"/>
      <c r="K8" s="204">
        <f t="shared" si="9"/>
        <v>0</v>
      </c>
      <c r="L8" s="43">
        <f t="shared" ref="L8:O8" si="22">SUM(L4:L7)</f>
        <v>0</v>
      </c>
      <c r="M8" s="43">
        <f t="shared" si="22"/>
        <v>0</v>
      </c>
      <c r="N8" s="43" t="e">
        <f t="shared" si="22"/>
        <v>#REF!</v>
      </c>
      <c r="O8" s="43">
        <f t="shared" si="22"/>
        <v>0</v>
      </c>
      <c r="P8" s="44" t="e">
        <f t="shared" si="10"/>
        <v>#REF!</v>
      </c>
      <c r="Q8" s="43">
        <f t="shared" ref="Q8:T8" si="23">SUM(Q4:Q7)</f>
        <v>0</v>
      </c>
      <c r="R8" s="43">
        <f t="shared" si="23"/>
        <v>0</v>
      </c>
      <c r="S8" s="43" t="e">
        <f t="shared" si="23"/>
        <v>#REF!</v>
      </c>
      <c r="T8" s="43">
        <f t="shared" si="23"/>
        <v>0</v>
      </c>
      <c r="U8" s="44" t="e">
        <f t="shared" si="3"/>
        <v>#REF!</v>
      </c>
      <c r="V8" s="43">
        <f t="shared" ref="V8:Y8" si="24">SUM(V4:V7)</f>
        <v>0</v>
      </c>
      <c r="W8" s="43">
        <f t="shared" si="24"/>
        <v>0</v>
      </c>
      <c r="X8" s="43" t="e">
        <f t="shared" si="24"/>
        <v>#REF!</v>
      </c>
      <c r="Y8" s="43">
        <f t="shared" si="24"/>
        <v>0</v>
      </c>
      <c r="Z8" s="44" t="e">
        <f t="shared" si="5"/>
        <v>#REF!</v>
      </c>
      <c r="AA8" s="43">
        <f t="shared" ref="AA8:AD8" si="25">SUM(AA4:AA7)</f>
        <v>0</v>
      </c>
      <c r="AB8" s="43">
        <f t="shared" si="25"/>
        <v>0</v>
      </c>
      <c r="AC8" s="43" t="e">
        <f t="shared" si="25"/>
        <v>#REF!</v>
      </c>
      <c r="AD8" s="43">
        <f t="shared" si="25"/>
        <v>0</v>
      </c>
      <c r="AE8" s="44" t="e">
        <f t="shared" si="7"/>
        <v>#REF!</v>
      </c>
    </row>
    <row r="9" spans="2:31" x14ac:dyDescent="0.25">
      <c r="B9" s="930" t="s">
        <v>23</v>
      </c>
      <c r="C9" s="203" t="s">
        <v>19</v>
      </c>
      <c r="D9" s="201">
        <f>'4. Investment'!D5</f>
        <v>0</v>
      </c>
      <c r="E9" s="201">
        <f>'4. Investment'!E5</f>
        <v>0</v>
      </c>
      <c r="F9" s="13">
        <f>'4. Investment'!F5</f>
        <v>0</v>
      </c>
      <c r="G9" s="13"/>
      <c r="H9" s="13"/>
      <c r="I9" s="13"/>
      <c r="J9" s="13"/>
      <c r="K9" s="205">
        <f t="shared" si="9"/>
        <v>0</v>
      </c>
      <c r="L9" s="13">
        <f>'4. Investment'!G5</f>
        <v>0</v>
      </c>
      <c r="M9" s="13">
        <f>'4. Investment'!H5</f>
        <v>0</v>
      </c>
      <c r="N9" s="13" t="e">
        <f>'4. Investment'!#REF!</f>
        <v>#REF!</v>
      </c>
      <c r="O9" s="13">
        <f>'4. Investment'!I5</f>
        <v>0</v>
      </c>
      <c r="P9" s="14" t="e">
        <f t="shared" si="10"/>
        <v>#REF!</v>
      </c>
      <c r="Q9" s="19">
        <f>'4. Investment'!U5</f>
        <v>0</v>
      </c>
      <c r="R9" s="19">
        <f>'4. Investment'!V5</f>
        <v>0</v>
      </c>
      <c r="S9" s="19" t="e">
        <f>'4. Investment'!#REF!</f>
        <v>#REF!</v>
      </c>
      <c r="T9" s="19">
        <f>'4. Investment'!W5</f>
        <v>0</v>
      </c>
      <c r="U9" s="20" t="e">
        <f t="shared" si="3"/>
        <v>#REF!</v>
      </c>
      <c r="V9" s="108">
        <f>'4. Investment'!AF5</f>
        <v>0</v>
      </c>
      <c r="W9" s="108">
        <f>'4. Investment'!AG5</f>
        <v>0</v>
      </c>
      <c r="X9" s="108">
        <f>'4. Investment'!AH5</f>
        <v>0</v>
      </c>
      <c r="Y9" s="108">
        <f>'4. Investment'!AI5</f>
        <v>0</v>
      </c>
      <c r="Z9" s="109" t="e">
        <f t="shared" si="5"/>
        <v>#DIV/0!</v>
      </c>
      <c r="AA9" s="118">
        <f>'4. Investment'!AP5</f>
        <v>0</v>
      </c>
      <c r="AB9" s="118">
        <f>'4. Investment'!AQ5</f>
        <v>0</v>
      </c>
      <c r="AC9" s="118">
        <f>'4. Investment'!AR5</f>
        <v>0</v>
      </c>
      <c r="AD9" s="118">
        <f>'4. Investment'!AS5</f>
        <v>0</v>
      </c>
      <c r="AE9" s="119" t="e">
        <f t="shared" si="7"/>
        <v>#DIV/0!</v>
      </c>
    </row>
    <row r="10" spans="2:31" x14ac:dyDescent="0.25">
      <c r="B10" s="931"/>
      <c r="C10" s="203" t="s">
        <v>20</v>
      </c>
      <c r="D10" s="201">
        <f>'4. Investment'!D6</f>
        <v>0</v>
      </c>
      <c r="E10" s="201">
        <f>'4. Investment'!E6</f>
        <v>0</v>
      </c>
      <c r="F10" s="13">
        <f>'4. Investment'!F6</f>
        <v>0</v>
      </c>
      <c r="G10" s="13"/>
      <c r="H10" s="13"/>
      <c r="I10" s="13"/>
      <c r="J10" s="13"/>
      <c r="K10" s="205">
        <f t="shared" si="9"/>
        <v>0</v>
      </c>
      <c r="L10" s="13">
        <f>'4. Investment'!G6</f>
        <v>0</v>
      </c>
      <c r="M10" s="13">
        <f>'4. Investment'!H6</f>
        <v>0</v>
      </c>
      <c r="N10" s="13" t="e">
        <f>'4. Investment'!#REF!</f>
        <v>#REF!</v>
      </c>
      <c r="O10" s="13">
        <f>'4. Investment'!I6</f>
        <v>0</v>
      </c>
      <c r="P10" s="14" t="e">
        <f t="shared" si="10"/>
        <v>#REF!</v>
      </c>
      <c r="Q10" s="19">
        <f>'4. Investment'!U6</f>
        <v>0</v>
      </c>
      <c r="R10" s="19">
        <f>'4. Investment'!V6</f>
        <v>0</v>
      </c>
      <c r="S10" s="19" t="e">
        <f>'4. Investment'!#REF!</f>
        <v>#REF!</v>
      </c>
      <c r="T10" s="19">
        <f>'4. Investment'!W6</f>
        <v>0</v>
      </c>
      <c r="U10" s="20" t="e">
        <f t="shared" si="3"/>
        <v>#REF!</v>
      </c>
      <c r="V10" s="108">
        <f>'4. Investment'!AF6</f>
        <v>0</v>
      </c>
      <c r="W10" s="108">
        <f>'4. Investment'!AG6</f>
        <v>0</v>
      </c>
      <c r="X10" s="108">
        <f>'4. Investment'!AH6</f>
        <v>0</v>
      </c>
      <c r="Y10" s="108">
        <f>'4. Investment'!AI6</f>
        <v>0</v>
      </c>
      <c r="Z10" s="109" t="e">
        <f t="shared" si="5"/>
        <v>#DIV/0!</v>
      </c>
      <c r="AA10" s="118">
        <f>'4. Investment'!AP6</f>
        <v>0</v>
      </c>
      <c r="AB10" s="118">
        <f>'4. Investment'!AQ6</f>
        <v>0</v>
      </c>
      <c r="AC10" s="118">
        <f>'4. Investment'!AR6</f>
        <v>0</v>
      </c>
      <c r="AD10" s="118">
        <f>'4. Investment'!AS6</f>
        <v>0</v>
      </c>
      <c r="AE10" s="119" t="e">
        <f t="shared" si="7"/>
        <v>#DIV/0!</v>
      </c>
    </row>
    <row r="11" spans="2:31" x14ac:dyDescent="0.25">
      <c r="B11" s="931"/>
      <c r="C11" s="203" t="s">
        <v>21</v>
      </c>
      <c r="D11" s="201">
        <f>'4. Investment'!D7</f>
        <v>0</v>
      </c>
      <c r="E11" s="201">
        <f>'4. Investment'!E7</f>
        <v>0</v>
      </c>
      <c r="F11" s="13">
        <f>'4. Investment'!F7</f>
        <v>0</v>
      </c>
      <c r="G11" s="13"/>
      <c r="H11" s="13"/>
      <c r="I11" s="13"/>
      <c r="J11" s="13"/>
      <c r="K11" s="205">
        <f t="shared" si="9"/>
        <v>0</v>
      </c>
      <c r="L11" s="13">
        <f>'4. Investment'!G7</f>
        <v>0</v>
      </c>
      <c r="M11" s="13">
        <f>'4. Investment'!H7</f>
        <v>0</v>
      </c>
      <c r="N11" s="13" t="e">
        <f>'4. Investment'!#REF!</f>
        <v>#REF!</v>
      </c>
      <c r="O11" s="13">
        <f>'4. Investment'!I7</f>
        <v>0</v>
      </c>
      <c r="P11" s="14" t="e">
        <f t="shared" si="10"/>
        <v>#REF!</v>
      </c>
      <c r="Q11" s="19">
        <f>'4. Investment'!U7</f>
        <v>0</v>
      </c>
      <c r="R11" s="19">
        <f>'4. Investment'!V7</f>
        <v>0</v>
      </c>
      <c r="S11" s="19" t="e">
        <f>'4. Investment'!#REF!</f>
        <v>#REF!</v>
      </c>
      <c r="T11" s="19">
        <f>'4. Investment'!W7</f>
        <v>0</v>
      </c>
      <c r="U11" s="20" t="e">
        <f t="shared" si="3"/>
        <v>#REF!</v>
      </c>
      <c r="V11" s="108">
        <f>'4. Investment'!AF7</f>
        <v>0</v>
      </c>
      <c r="W11" s="108">
        <f>'4. Investment'!AG7</f>
        <v>0</v>
      </c>
      <c r="X11" s="108">
        <f>'4. Investment'!AH7</f>
        <v>0</v>
      </c>
      <c r="Y11" s="108">
        <f>'4. Investment'!AI7</f>
        <v>0</v>
      </c>
      <c r="Z11" s="109" t="e">
        <f t="shared" si="5"/>
        <v>#DIV/0!</v>
      </c>
      <c r="AA11" s="118">
        <f>'4. Investment'!AP7</f>
        <v>0</v>
      </c>
      <c r="AB11" s="118">
        <f>'4. Investment'!AQ7</f>
        <v>0</v>
      </c>
      <c r="AC11" s="118">
        <f>'4. Investment'!AR7</f>
        <v>0</v>
      </c>
      <c r="AD11" s="118">
        <f>'4. Investment'!AS7</f>
        <v>0</v>
      </c>
      <c r="AE11" s="119" t="e">
        <f t="shared" si="7"/>
        <v>#DIV/0!</v>
      </c>
    </row>
    <row r="12" spans="2:31" x14ac:dyDescent="0.25">
      <c r="B12" s="932"/>
      <c r="C12" s="203" t="s">
        <v>22</v>
      </c>
      <c r="D12" s="201">
        <f>'4. Investment'!D8</f>
        <v>0</v>
      </c>
      <c r="E12" s="201">
        <f>'4. Investment'!E8</f>
        <v>0</v>
      </c>
      <c r="F12" s="13">
        <f>'4. Investment'!F8</f>
        <v>0</v>
      </c>
      <c r="G12" s="13"/>
      <c r="H12" s="13"/>
      <c r="I12" s="13"/>
      <c r="J12" s="13"/>
      <c r="K12" s="205">
        <f t="shared" si="9"/>
        <v>0</v>
      </c>
      <c r="L12" s="13">
        <f>'4. Investment'!G8</f>
        <v>0</v>
      </c>
      <c r="M12" s="13">
        <f>'4. Investment'!H8</f>
        <v>0</v>
      </c>
      <c r="N12" s="13" t="e">
        <f>'4. Investment'!#REF!</f>
        <v>#REF!</v>
      </c>
      <c r="O12" s="13">
        <f>'4. Investment'!I8</f>
        <v>0</v>
      </c>
      <c r="P12" s="14" t="e">
        <f t="shared" si="10"/>
        <v>#REF!</v>
      </c>
      <c r="Q12" s="19">
        <f>'4. Investment'!U8</f>
        <v>0</v>
      </c>
      <c r="R12" s="19">
        <f>'4. Investment'!V8</f>
        <v>0</v>
      </c>
      <c r="S12" s="19" t="e">
        <f>'4. Investment'!#REF!</f>
        <v>#REF!</v>
      </c>
      <c r="T12" s="19">
        <f>'4. Investment'!W8</f>
        <v>0</v>
      </c>
      <c r="U12" s="20" t="e">
        <f t="shared" si="3"/>
        <v>#REF!</v>
      </c>
      <c r="V12" s="108">
        <f>'4. Investment'!AF8</f>
        <v>0</v>
      </c>
      <c r="W12" s="108">
        <f>'4. Investment'!AG8</f>
        <v>0</v>
      </c>
      <c r="X12" s="108">
        <f>'4. Investment'!AH8</f>
        <v>0</v>
      </c>
      <c r="Y12" s="108">
        <f>'4. Investment'!AI8</f>
        <v>0</v>
      </c>
      <c r="Z12" s="109" t="e">
        <f t="shared" si="5"/>
        <v>#DIV/0!</v>
      </c>
      <c r="AA12" s="118">
        <f>'4. Investment'!AP8</f>
        <v>0</v>
      </c>
      <c r="AB12" s="118">
        <f>'4. Investment'!AQ8</f>
        <v>0</v>
      </c>
      <c r="AC12" s="118">
        <f>'4. Investment'!AR8</f>
        <v>0</v>
      </c>
      <c r="AD12" s="118">
        <f>'4. Investment'!AS8</f>
        <v>0</v>
      </c>
      <c r="AE12" s="119" t="e">
        <f t="shared" si="7"/>
        <v>#DIV/0!</v>
      </c>
    </row>
    <row r="13" spans="2:31" s="4" customFormat="1" x14ac:dyDescent="0.25">
      <c r="B13" s="929" t="s">
        <v>24</v>
      </c>
      <c r="C13" s="929"/>
      <c r="D13" s="929"/>
      <c r="E13" s="929"/>
      <c r="F13" s="27">
        <f>'4. Investment'!F9</f>
        <v>0</v>
      </c>
      <c r="G13" s="27"/>
      <c r="H13" s="27"/>
      <c r="I13" s="27"/>
      <c r="J13" s="27"/>
      <c r="K13" s="206">
        <f t="shared" si="9"/>
        <v>0</v>
      </c>
      <c r="L13" s="27">
        <f>'4. Investment'!G9</f>
        <v>0</v>
      </c>
      <c r="M13" s="27">
        <f>'4. Investment'!H9</f>
        <v>0</v>
      </c>
      <c r="N13" s="27" t="e">
        <f>'4. Investment'!#REF!</f>
        <v>#REF!</v>
      </c>
      <c r="O13" s="27">
        <f>'4. Investment'!I9</f>
        <v>0</v>
      </c>
      <c r="P13" s="28" t="e">
        <f t="shared" si="10"/>
        <v>#REF!</v>
      </c>
      <c r="Q13" s="27">
        <f>'4. Investment'!U9</f>
        <v>0</v>
      </c>
      <c r="R13" s="27">
        <f>'4. Investment'!V9</f>
        <v>0</v>
      </c>
      <c r="S13" s="27" t="e">
        <f>'4. Investment'!#REF!</f>
        <v>#REF!</v>
      </c>
      <c r="T13" s="27">
        <f>'4. Investment'!W9</f>
        <v>0</v>
      </c>
      <c r="U13" s="28" t="e">
        <f t="shared" si="3"/>
        <v>#REF!</v>
      </c>
      <c r="V13" s="27">
        <f>'4. Investment'!AF9</f>
        <v>0</v>
      </c>
      <c r="W13" s="27">
        <f>'4. Investment'!AG9</f>
        <v>0</v>
      </c>
      <c r="X13" s="27">
        <f>'4. Investment'!AH9</f>
        <v>0</v>
      </c>
      <c r="Y13" s="27">
        <f>'4. Investment'!AI9</f>
        <v>0</v>
      </c>
      <c r="Z13" s="28" t="e">
        <f t="shared" si="5"/>
        <v>#DIV/0!</v>
      </c>
      <c r="AA13" s="27">
        <f>'4. Investment'!AP9</f>
        <v>0</v>
      </c>
      <c r="AB13" s="27">
        <f>'4. Investment'!AQ9</f>
        <v>0</v>
      </c>
      <c r="AC13" s="27">
        <f>'4. Investment'!AR9</f>
        <v>0</v>
      </c>
      <c r="AD13" s="27">
        <f>'4. Investment'!AS9</f>
        <v>0</v>
      </c>
      <c r="AE13" s="28" t="e">
        <f t="shared" si="7"/>
        <v>#DIV/0!</v>
      </c>
    </row>
    <row r="14" spans="2:31" x14ac:dyDescent="0.25">
      <c r="B14" s="933" t="s">
        <v>25</v>
      </c>
      <c r="C14" s="203" t="s">
        <v>19</v>
      </c>
      <c r="D14" s="201">
        <f>'2. Non-Invest &amp; Monitoring'!D5</f>
        <v>0</v>
      </c>
      <c r="E14" s="201">
        <f>'2. Non-Invest &amp; Monitoring'!E5</f>
        <v>0</v>
      </c>
      <c r="F14" s="13">
        <f>'2. Non-Invest &amp; Monitoring'!F5</f>
        <v>0</v>
      </c>
      <c r="G14" s="13"/>
      <c r="H14" s="13"/>
      <c r="I14" s="13"/>
      <c r="J14" s="13"/>
      <c r="K14" s="205">
        <f t="shared" si="9"/>
        <v>0</v>
      </c>
      <c r="L14" s="13">
        <f>'2. Non-Invest &amp; Monitoring'!K5</f>
        <v>0</v>
      </c>
      <c r="M14" s="13">
        <f>'2. Non-Invest &amp; Monitoring'!L5</f>
        <v>0</v>
      </c>
      <c r="N14" s="13" t="e">
        <f>'2. Non-Invest &amp; Monitoring'!#REF!</f>
        <v>#REF!</v>
      </c>
      <c r="O14" s="13">
        <f>'2. Non-Invest &amp; Monitoring'!M5</f>
        <v>0</v>
      </c>
      <c r="P14" s="14" t="e">
        <f t="shared" si="10"/>
        <v>#REF!</v>
      </c>
      <c r="Q14" s="19">
        <f>'2. Non-Invest &amp; Monitoring'!Q5</f>
        <v>0</v>
      </c>
      <c r="R14" s="19">
        <f>'2. Non-Invest &amp; Monitoring'!R5</f>
        <v>0</v>
      </c>
      <c r="S14" s="19" t="e">
        <f>'2. Non-Invest &amp; Monitoring'!#REF!</f>
        <v>#REF!</v>
      </c>
      <c r="T14" s="19">
        <f>'2. Non-Invest &amp; Monitoring'!S5</f>
        <v>0</v>
      </c>
      <c r="U14" s="20" t="e">
        <f t="shared" si="3"/>
        <v>#REF!</v>
      </c>
      <c r="V14" s="108">
        <f>'2. Non-Invest &amp; Monitoring'!AC5</f>
        <v>0</v>
      </c>
      <c r="W14" s="108">
        <f>'2. Non-Invest &amp; Monitoring'!AD5</f>
        <v>0</v>
      </c>
      <c r="X14" s="108" t="e">
        <f>'2. Non-Invest &amp; Monitoring'!#REF!</f>
        <v>#REF!</v>
      </c>
      <c r="Y14" s="108">
        <f>'2. Non-Invest &amp; Monitoring'!AE5</f>
        <v>0</v>
      </c>
      <c r="Z14" s="109" t="e">
        <f t="shared" si="5"/>
        <v>#REF!</v>
      </c>
      <c r="AA14" s="118">
        <f>'2. Non-Invest &amp; Monitoring'!AO5</f>
        <v>0</v>
      </c>
      <c r="AB14" s="118">
        <f>'2. Non-Invest &amp; Monitoring'!AP5</f>
        <v>0</v>
      </c>
      <c r="AC14" s="118" t="e">
        <f>'2. Non-Invest &amp; Monitoring'!#REF!</f>
        <v>#REF!</v>
      </c>
      <c r="AD14" s="118">
        <f>'2. Non-Invest &amp; Monitoring'!AQ5</f>
        <v>0</v>
      </c>
      <c r="AE14" s="119" t="e">
        <f t="shared" si="7"/>
        <v>#REF!</v>
      </c>
    </row>
    <row r="15" spans="2:31" x14ac:dyDescent="0.25">
      <c r="B15" s="934"/>
      <c r="C15" s="203" t="s">
        <v>20</v>
      </c>
      <c r="D15" s="201">
        <f>'2. Non-Invest &amp; Monitoring'!D6</f>
        <v>0</v>
      </c>
      <c r="E15" s="201">
        <f>'2. Non-Invest &amp; Monitoring'!E6</f>
        <v>0</v>
      </c>
      <c r="F15" s="13">
        <f>'2. Non-Invest &amp; Monitoring'!F6</f>
        <v>0</v>
      </c>
      <c r="G15" s="13"/>
      <c r="H15" s="13"/>
      <c r="I15" s="13"/>
      <c r="J15" s="13"/>
      <c r="K15" s="205">
        <f t="shared" si="9"/>
        <v>0</v>
      </c>
      <c r="L15" s="13">
        <f>'2. Non-Invest &amp; Monitoring'!K6</f>
        <v>0</v>
      </c>
      <c r="M15" s="13">
        <f>'2. Non-Invest &amp; Monitoring'!L6</f>
        <v>0</v>
      </c>
      <c r="N15" s="13" t="e">
        <f>'2. Non-Invest &amp; Monitoring'!#REF!</f>
        <v>#REF!</v>
      </c>
      <c r="O15" s="13">
        <f>'2. Non-Invest &amp; Monitoring'!M6</f>
        <v>0</v>
      </c>
      <c r="P15" s="14" t="e">
        <f t="shared" si="10"/>
        <v>#REF!</v>
      </c>
      <c r="Q15" s="19">
        <f>'2. Non-Invest &amp; Monitoring'!Q6</f>
        <v>0</v>
      </c>
      <c r="R15" s="19">
        <f>'2. Non-Invest &amp; Monitoring'!R6</f>
        <v>0</v>
      </c>
      <c r="S15" s="19" t="e">
        <f>'2. Non-Invest &amp; Monitoring'!#REF!</f>
        <v>#REF!</v>
      </c>
      <c r="T15" s="19">
        <f>'2. Non-Invest &amp; Monitoring'!S6</f>
        <v>0</v>
      </c>
      <c r="U15" s="20" t="e">
        <f t="shared" si="3"/>
        <v>#REF!</v>
      </c>
      <c r="V15" s="108">
        <f>'2. Non-Invest &amp; Monitoring'!AC6</f>
        <v>0</v>
      </c>
      <c r="W15" s="108">
        <f>'2. Non-Invest &amp; Monitoring'!AD6</f>
        <v>0</v>
      </c>
      <c r="X15" s="108" t="e">
        <f>'2. Non-Invest &amp; Monitoring'!#REF!</f>
        <v>#REF!</v>
      </c>
      <c r="Y15" s="108">
        <f>'2. Non-Invest &amp; Monitoring'!AE6</f>
        <v>0</v>
      </c>
      <c r="Z15" s="109" t="e">
        <f t="shared" si="5"/>
        <v>#REF!</v>
      </c>
      <c r="AA15" s="118">
        <f>'2. Non-Invest &amp; Monitoring'!AO6</f>
        <v>0</v>
      </c>
      <c r="AB15" s="118">
        <f>'2. Non-Invest &amp; Monitoring'!AP6</f>
        <v>0</v>
      </c>
      <c r="AC15" s="118" t="e">
        <f>'2. Non-Invest &amp; Monitoring'!#REF!</f>
        <v>#REF!</v>
      </c>
      <c r="AD15" s="118">
        <f>'2. Non-Invest &amp; Monitoring'!AQ6</f>
        <v>0</v>
      </c>
      <c r="AE15" s="119" t="e">
        <f t="shared" si="7"/>
        <v>#REF!</v>
      </c>
    </row>
    <row r="16" spans="2:31" x14ac:dyDescent="0.25">
      <c r="B16" s="934"/>
      <c r="C16" s="203" t="s">
        <v>21</v>
      </c>
      <c r="D16" s="201">
        <f>'2. Non-Invest &amp; Monitoring'!D7</f>
        <v>0</v>
      </c>
      <c r="E16" s="201">
        <f>'2. Non-Invest &amp; Monitoring'!E7</f>
        <v>0</v>
      </c>
      <c r="F16" s="13">
        <f>'2. Non-Invest &amp; Monitoring'!F7</f>
        <v>0</v>
      </c>
      <c r="G16" s="13"/>
      <c r="H16" s="13"/>
      <c r="I16" s="13"/>
      <c r="J16" s="13"/>
      <c r="K16" s="205">
        <f t="shared" si="9"/>
        <v>0</v>
      </c>
      <c r="L16" s="13">
        <f>'2. Non-Invest &amp; Monitoring'!K7</f>
        <v>0</v>
      </c>
      <c r="M16" s="13">
        <f>'2. Non-Invest &amp; Monitoring'!L7</f>
        <v>0</v>
      </c>
      <c r="N16" s="13" t="e">
        <f>'2. Non-Invest &amp; Monitoring'!#REF!</f>
        <v>#REF!</v>
      </c>
      <c r="O16" s="13">
        <f>'2. Non-Invest &amp; Monitoring'!M7</f>
        <v>0</v>
      </c>
      <c r="P16" s="14" t="e">
        <f t="shared" si="10"/>
        <v>#REF!</v>
      </c>
      <c r="Q16" s="19">
        <f>'2. Non-Invest &amp; Monitoring'!Q7</f>
        <v>0</v>
      </c>
      <c r="R16" s="19">
        <f>'2. Non-Invest &amp; Monitoring'!R7</f>
        <v>0</v>
      </c>
      <c r="S16" s="19" t="e">
        <f>'2. Non-Invest &amp; Monitoring'!#REF!</f>
        <v>#REF!</v>
      </c>
      <c r="T16" s="19">
        <f>'2. Non-Invest &amp; Monitoring'!S7</f>
        <v>0</v>
      </c>
      <c r="U16" s="20" t="e">
        <f t="shared" si="3"/>
        <v>#REF!</v>
      </c>
      <c r="V16" s="108">
        <f>'2. Non-Invest &amp; Monitoring'!AC7</f>
        <v>0</v>
      </c>
      <c r="W16" s="108">
        <f>'2. Non-Invest &amp; Monitoring'!AD7</f>
        <v>0</v>
      </c>
      <c r="X16" s="108" t="e">
        <f>'2. Non-Invest &amp; Monitoring'!#REF!</f>
        <v>#REF!</v>
      </c>
      <c r="Y16" s="108">
        <f>'2. Non-Invest &amp; Monitoring'!AE7</f>
        <v>0</v>
      </c>
      <c r="Z16" s="109" t="e">
        <f t="shared" si="5"/>
        <v>#REF!</v>
      </c>
      <c r="AA16" s="118">
        <f>'2. Non-Invest &amp; Monitoring'!AO7</f>
        <v>0</v>
      </c>
      <c r="AB16" s="118">
        <f>'2. Non-Invest &amp; Monitoring'!AP7</f>
        <v>0</v>
      </c>
      <c r="AC16" s="118" t="e">
        <f>'2. Non-Invest &amp; Monitoring'!#REF!</f>
        <v>#REF!</v>
      </c>
      <c r="AD16" s="118">
        <f>'2. Non-Invest &amp; Monitoring'!AQ7</f>
        <v>0</v>
      </c>
      <c r="AE16" s="119" t="e">
        <f t="shared" si="7"/>
        <v>#REF!</v>
      </c>
    </row>
    <row r="17" spans="2:31" x14ac:dyDescent="0.25">
      <c r="B17" s="935"/>
      <c r="C17" s="203" t="s">
        <v>22</v>
      </c>
      <c r="D17" s="201">
        <f>'2. Non-Invest &amp; Monitoring'!D8</f>
        <v>0</v>
      </c>
      <c r="E17" s="201">
        <f>'2. Non-Invest &amp; Monitoring'!E8</f>
        <v>0</v>
      </c>
      <c r="F17" s="13">
        <f>'2. Non-Invest &amp; Monitoring'!F8</f>
        <v>0</v>
      </c>
      <c r="G17" s="13"/>
      <c r="H17" s="13"/>
      <c r="I17" s="13"/>
      <c r="J17" s="13"/>
      <c r="K17" s="205">
        <f t="shared" si="9"/>
        <v>0</v>
      </c>
      <c r="L17" s="13">
        <f>'2. Non-Invest &amp; Monitoring'!K8</f>
        <v>0</v>
      </c>
      <c r="M17" s="13">
        <f>'2. Non-Invest &amp; Monitoring'!L8</f>
        <v>0</v>
      </c>
      <c r="N17" s="13" t="e">
        <f>'2. Non-Invest &amp; Monitoring'!#REF!</f>
        <v>#REF!</v>
      </c>
      <c r="O17" s="13">
        <f>'2. Non-Invest &amp; Monitoring'!M8</f>
        <v>0</v>
      </c>
      <c r="P17" s="14" t="e">
        <f t="shared" si="10"/>
        <v>#REF!</v>
      </c>
      <c r="Q17" s="19">
        <f>'2. Non-Invest &amp; Monitoring'!Q8</f>
        <v>0</v>
      </c>
      <c r="R17" s="19">
        <f>'2. Non-Invest &amp; Monitoring'!R8</f>
        <v>0</v>
      </c>
      <c r="S17" s="19" t="e">
        <f>'2. Non-Invest &amp; Monitoring'!#REF!</f>
        <v>#REF!</v>
      </c>
      <c r="T17" s="19">
        <f>'2. Non-Invest &amp; Monitoring'!S8</f>
        <v>0</v>
      </c>
      <c r="U17" s="20" t="e">
        <f t="shared" si="3"/>
        <v>#REF!</v>
      </c>
      <c r="V17" s="108">
        <f>'2. Non-Invest &amp; Monitoring'!AC8</f>
        <v>0</v>
      </c>
      <c r="W17" s="108">
        <f>'2. Non-Invest &amp; Monitoring'!AD8</f>
        <v>0</v>
      </c>
      <c r="X17" s="108" t="e">
        <f>'2. Non-Invest &amp; Monitoring'!#REF!</f>
        <v>#REF!</v>
      </c>
      <c r="Y17" s="108">
        <f>'2. Non-Invest &amp; Monitoring'!AE8</f>
        <v>0</v>
      </c>
      <c r="Z17" s="109" t="e">
        <f t="shared" si="5"/>
        <v>#REF!</v>
      </c>
      <c r="AA17" s="118">
        <f>'2. Non-Invest &amp; Monitoring'!AO8</f>
        <v>0</v>
      </c>
      <c r="AB17" s="118">
        <f>'2. Non-Invest &amp; Monitoring'!AP8</f>
        <v>0</v>
      </c>
      <c r="AC17" s="118" t="e">
        <f>'2. Non-Invest &amp; Monitoring'!#REF!</f>
        <v>#REF!</v>
      </c>
      <c r="AD17" s="118">
        <f>'2. Non-Invest &amp; Monitoring'!AQ8</f>
        <v>0</v>
      </c>
      <c r="AE17" s="119" t="e">
        <f t="shared" si="7"/>
        <v>#REF!</v>
      </c>
    </row>
    <row r="18" spans="2:31" s="4" customFormat="1" x14ac:dyDescent="0.25">
      <c r="B18" s="929" t="s">
        <v>24</v>
      </c>
      <c r="C18" s="929"/>
      <c r="D18" s="929"/>
      <c r="E18" s="929"/>
      <c r="F18" s="27">
        <f>'2. Non-Invest &amp; Monitoring'!F9</f>
        <v>0</v>
      </c>
      <c r="G18" s="27"/>
      <c r="H18" s="27"/>
      <c r="I18" s="27"/>
      <c r="J18" s="27"/>
      <c r="K18" s="206">
        <f t="shared" si="9"/>
        <v>0</v>
      </c>
      <c r="L18" s="27">
        <f>'2. Non-Invest &amp; Monitoring'!K9</f>
        <v>0</v>
      </c>
      <c r="M18" s="27">
        <f>'2. Non-Invest &amp; Monitoring'!L9</f>
        <v>0</v>
      </c>
      <c r="N18" s="27" t="e">
        <f>'2. Non-Invest &amp; Monitoring'!#REF!</f>
        <v>#REF!</v>
      </c>
      <c r="O18" s="27">
        <f>'2. Non-Invest &amp; Monitoring'!M9</f>
        <v>0</v>
      </c>
      <c r="P18" s="28" t="e">
        <f t="shared" si="10"/>
        <v>#REF!</v>
      </c>
      <c r="Q18" s="27">
        <f>'2. Non-Invest &amp; Monitoring'!Q9</f>
        <v>0</v>
      </c>
      <c r="R18" s="27">
        <f>'2. Non-Invest &amp; Monitoring'!R9</f>
        <v>0</v>
      </c>
      <c r="S18" s="27" t="e">
        <f>'2. Non-Invest &amp; Monitoring'!#REF!</f>
        <v>#REF!</v>
      </c>
      <c r="T18" s="27">
        <f>'2. Non-Invest &amp; Monitoring'!S9</f>
        <v>0</v>
      </c>
      <c r="U18" s="28" t="e">
        <f t="shared" si="3"/>
        <v>#REF!</v>
      </c>
      <c r="V18" s="27">
        <f>'2. Non-Invest &amp; Monitoring'!AC9</f>
        <v>0</v>
      </c>
      <c r="W18" s="27">
        <f>'2. Non-Invest &amp; Monitoring'!AD9</f>
        <v>0</v>
      </c>
      <c r="X18" s="27" t="e">
        <f>'2. Non-Invest &amp; Monitoring'!#REF!</f>
        <v>#REF!</v>
      </c>
      <c r="Y18" s="27">
        <f>'2. Non-Invest &amp; Monitoring'!AE9</f>
        <v>0</v>
      </c>
      <c r="Z18" s="28" t="e">
        <f t="shared" si="5"/>
        <v>#REF!</v>
      </c>
      <c r="AA18" s="27">
        <f>'2. Non-Invest &amp; Monitoring'!AO9</f>
        <v>0</v>
      </c>
      <c r="AB18" s="27">
        <f>'2. Non-Invest &amp; Monitoring'!AP9</f>
        <v>0</v>
      </c>
      <c r="AC18" s="27" t="e">
        <f>'2. Non-Invest &amp; Monitoring'!#REF!</f>
        <v>#REF!</v>
      </c>
      <c r="AD18" s="27">
        <f>'2. Non-Invest &amp; Monitoring'!AQ9</f>
        <v>0</v>
      </c>
      <c r="AE18" s="28" t="e">
        <f t="shared" si="7"/>
        <v>#REF!</v>
      </c>
    </row>
    <row r="19" spans="2:31" x14ac:dyDescent="0.25">
      <c r="B19" s="933" t="s">
        <v>26</v>
      </c>
      <c r="C19" s="203" t="s">
        <v>19</v>
      </c>
      <c r="D19" s="201">
        <f>'2. Non-Invest &amp; Monitoring'!D10</f>
        <v>0</v>
      </c>
      <c r="E19" s="201">
        <f>'2. Non-Invest &amp; Monitoring'!E10</f>
        <v>0</v>
      </c>
      <c r="F19" s="13">
        <f>'2. Non-Invest &amp; Monitoring'!F10</f>
        <v>0</v>
      </c>
      <c r="G19" s="13"/>
      <c r="H19" s="13"/>
      <c r="I19" s="13"/>
      <c r="J19" s="13"/>
      <c r="K19" s="205">
        <f t="shared" si="9"/>
        <v>0</v>
      </c>
      <c r="L19" s="13">
        <f>'2. Non-Invest &amp; Monitoring'!K10</f>
        <v>0</v>
      </c>
      <c r="M19" s="13">
        <f>'2. Non-Invest &amp; Monitoring'!L10</f>
        <v>0</v>
      </c>
      <c r="N19" s="13" t="e">
        <f>'2. Non-Invest &amp; Monitoring'!#REF!</f>
        <v>#REF!</v>
      </c>
      <c r="O19" s="13">
        <f>'2. Non-Invest &amp; Monitoring'!M10</f>
        <v>0</v>
      </c>
      <c r="P19" s="14" t="e">
        <f t="shared" si="10"/>
        <v>#REF!</v>
      </c>
      <c r="Q19" s="19">
        <f>'2. Non-Invest &amp; Monitoring'!Q10</f>
        <v>0</v>
      </c>
      <c r="R19" s="19">
        <f>'2. Non-Invest &amp; Monitoring'!R10</f>
        <v>0</v>
      </c>
      <c r="S19" s="19" t="e">
        <f>'2. Non-Invest &amp; Monitoring'!#REF!</f>
        <v>#REF!</v>
      </c>
      <c r="T19" s="19">
        <f>'2. Non-Invest &amp; Monitoring'!S10</f>
        <v>0</v>
      </c>
      <c r="U19" s="20" t="e">
        <f t="shared" si="3"/>
        <v>#REF!</v>
      </c>
      <c r="V19" s="108">
        <f>'2. Non-Invest &amp; Monitoring'!AC10</f>
        <v>0</v>
      </c>
      <c r="W19" s="108">
        <f>'2. Non-Invest &amp; Monitoring'!AD10</f>
        <v>0</v>
      </c>
      <c r="X19" s="108" t="e">
        <f>'2. Non-Invest &amp; Monitoring'!#REF!</f>
        <v>#REF!</v>
      </c>
      <c r="Y19" s="108">
        <f>'2. Non-Invest &amp; Monitoring'!AE10</f>
        <v>0</v>
      </c>
      <c r="Z19" s="109" t="e">
        <f t="shared" si="5"/>
        <v>#REF!</v>
      </c>
      <c r="AA19" s="118">
        <f>'2. Non-Invest &amp; Monitoring'!AO10</f>
        <v>0</v>
      </c>
      <c r="AB19" s="118">
        <f>'2. Non-Invest &amp; Monitoring'!AP10</f>
        <v>0</v>
      </c>
      <c r="AC19" s="118" t="e">
        <f>'2. Non-Invest &amp; Monitoring'!#REF!</f>
        <v>#REF!</v>
      </c>
      <c r="AD19" s="118">
        <f>'2. Non-Invest &amp; Monitoring'!AQ10</f>
        <v>0</v>
      </c>
      <c r="AE19" s="119" t="e">
        <f t="shared" si="7"/>
        <v>#REF!</v>
      </c>
    </row>
    <row r="20" spans="2:31" x14ac:dyDescent="0.25">
      <c r="B20" s="934"/>
      <c r="C20" s="203" t="s">
        <v>20</v>
      </c>
      <c r="D20" s="201">
        <f>'2. Non-Invest &amp; Monitoring'!D11</f>
        <v>0</v>
      </c>
      <c r="E20" s="201">
        <f>'2. Non-Invest &amp; Monitoring'!E11</f>
        <v>0</v>
      </c>
      <c r="F20" s="13">
        <f>'2. Non-Invest &amp; Monitoring'!F11</f>
        <v>0</v>
      </c>
      <c r="G20" s="13"/>
      <c r="H20" s="13"/>
      <c r="I20" s="13"/>
      <c r="J20" s="13"/>
      <c r="K20" s="205">
        <f t="shared" si="9"/>
        <v>0</v>
      </c>
      <c r="L20" s="13">
        <f>'2. Non-Invest &amp; Monitoring'!K11</f>
        <v>0</v>
      </c>
      <c r="M20" s="13">
        <f>'2. Non-Invest &amp; Monitoring'!L11</f>
        <v>0</v>
      </c>
      <c r="N20" s="13" t="e">
        <f>'2. Non-Invest &amp; Monitoring'!#REF!</f>
        <v>#REF!</v>
      </c>
      <c r="O20" s="13">
        <f>'2. Non-Invest &amp; Monitoring'!M11</f>
        <v>0</v>
      </c>
      <c r="P20" s="14" t="e">
        <f t="shared" si="10"/>
        <v>#REF!</v>
      </c>
      <c r="Q20" s="19">
        <f>'2. Non-Invest &amp; Monitoring'!Q11</f>
        <v>0</v>
      </c>
      <c r="R20" s="19">
        <f>'2. Non-Invest &amp; Monitoring'!R11</f>
        <v>0</v>
      </c>
      <c r="S20" s="19" t="e">
        <f>'2. Non-Invest &amp; Monitoring'!#REF!</f>
        <v>#REF!</v>
      </c>
      <c r="T20" s="19">
        <f>'2. Non-Invest &amp; Monitoring'!S11</f>
        <v>0</v>
      </c>
      <c r="U20" s="20" t="e">
        <f t="shared" si="3"/>
        <v>#REF!</v>
      </c>
      <c r="V20" s="108">
        <f>'2. Non-Invest &amp; Monitoring'!AC11</f>
        <v>0</v>
      </c>
      <c r="W20" s="108">
        <f>'2. Non-Invest &amp; Monitoring'!AD11</f>
        <v>0</v>
      </c>
      <c r="X20" s="108" t="e">
        <f>'2. Non-Invest &amp; Monitoring'!#REF!</f>
        <v>#REF!</v>
      </c>
      <c r="Y20" s="108">
        <f>'2. Non-Invest &amp; Monitoring'!AE11</f>
        <v>0</v>
      </c>
      <c r="Z20" s="109" t="e">
        <f t="shared" si="5"/>
        <v>#REF!</v>
      </c>
      <c r="AA20" s="118">
        <f>'2. Non-Invest &amp; Monitoring'!AO11</f>
        <v>0</v>
      </c>
      <c r="AB20" s="118">
        <f>'2. Non-Invest &amp; Monitoring'!AP11</f>
        <v>0</v>
      </c>
      <c r="AC20" s="118" t="e">
        <f>'2. Non-Invest &amp; Monitoring'!#REF!</f>
        <v>#REF!</v>
      </c>
      <c r="AD20" s="118">
        <f>'2. Non-Invest &amp; Monitoring'!AQ11</f>
        <v>0</v>
      </c>
      <c r="AE20" s="119" t="e">
        <f t="shared" si="7"/>
        <v>#REF!</v>
      </c>
    </row>
    <row r="21" spans="2:31" x14ac:dyDescent="0.25">
      <c r="B21" s="934"/>
      <c r="C21" s="203" t="s">
        <v>21</v>
      </c>
      <c r="D21" s="201">
        <f>'2. Non-Invest &amp; Monitoring'!D12</f>
        <v>0</v>
      </c>
      <c r="E21" s="201">
        <f>'2. Non-Invest &amp; Monitoring'!E12</f>
        <v>0</v>
      </c>
      <c r="F21" s="13">
        <f>'2. Non-Invest &amp; Monitoring'!F12</f>
        <v>0</v>
      </c>
      <c r="G21" s="13"/>
      <c r="H21" s="13"/>
      <c r="I21" s="13"/>
      <c r="J21" s="13"/>
      <c r="K21" s="205">
        <f t="shared" si="9"/>
        <v>0</v>
      </c>
      <c r="L21" s="13">
        <f>'2. Non-Invest &amp; Monitoring'!K12</f>
        <v>0</v>
      </c>
      <c r="M21" s="13">
        <f>'2. Non-Invest &amp; Monitoring'!L12</f>
        <v>0</v>
      </c>
      <c r="N21" s="13" t="e">
        <f>'2. Non-Invest &amp; Monitoring'!#REF!</f>
        <v>#REF!</v>
      </c>
      <c r="O21" s="13">
        <f>'2. Non-Invest &amp; Monitoring'!M12</f>
        <v>0</v>
      </c>
      <c r="P21" s="14" t="e">
        <f t="shared" si="10"/>
        <v>#REF!</v>
      </c>
      <c r="Q21" s="19">
        <f>'2. Non-Invest &amp; Monitoring'!Q12</f>
        <v>0</v>
      </c>
      <c r="R21" s="19">
        <f>'2. Non-Invest &amp; Monitoring'!R12</f>
        <v>0</v>
      </c>
      <c r="S21" s="19" t="e">
        <f>'2. Non-Invest &amp; Monitoring'!#REF!</f>
        <v>#REF!</v>
      </c>
      <c r="T21" s="19">
        <f>'2. Non-Invest &amp; Monitoring'!S12</f>
        <v>0</v>
      </c>
      <c r="U21" s="20" t="e">
        <f t="shared" si="3"/>
        <v>#REF!</v>
      </c>
      <c r="V21" s="108">
        <f>'2. Non-Invest &amp; Monitoring'!AC12</f>
        <v>0</v>
      </c>
      <c r="W21" s="108">
        <f>'2. Non-Invest &amp; Monitoring'!AD12</f>
        <v>0</v>
      </c>
      <c r="X21" s="108" t="e">
        <f>'2. Non-Invest &amp; Monitoring'!#REF!</f>
        <v>#REF!</v>
      </c>
      <c r="Y21" s="108">
        <f>'2. Non-Invest &amp; Monitoring'!AE12</f>
        <v>0</v>
      </c>
      <c r="Z21" s="109" t="e">
        <f t="shared" si="5"/>
        <v>#REF!</v>
      </c>
      <c r="AA21" s="118">
        <f>'2. Non-Invest &amp; Monitoring'!AO12</f>
        <v>0</v>
      </c>
      <c r="AB21" s="118">
        <f>'2. Non-Invest &amp; Monitoring'!AP12</f>
        <v>0</v>
      </c>
      <c r="AC21" s="118" t="e">
        <f>'2. Non-Invest &amp; Monitoring'!#REF!</f>
        <v>#REF!</v>
      </c>
      <c r="AD21" s="118">
        <f>'2. Non-Invest &amp; Monitoring'!AQ12</f>
        <v>0</v>
      </c>
      <c r="AE21" s="119" t="e">
        <f t="shared" si="7"/>
        <v>#REF!</v>
      </c>
    </row>
    <row r="22" spans="2:31" x14ac:dyDescent="0.25">
      <c r="B22" s="935"/>
      <c r="C22" s="203" t="s">
        <v>22</v>
      </c>
      <c r="D22" s="201">
        <f>'2. Non-Invest &amp; Monitoring'!D13</f>
        <v>0</v>
      </c>
      <c r="E22" s="201">
        <f>'2. Non-Invest &amp; Monitoring'!E13</f>
        <v>0</v>
      </c>
      <c r="F22" s="13">
        <f>'2. Non-Invest &amp; Monitoring'!F13</f>
        <v>0</v>
      </c>
      <c r="G22" s="13"/>
      <c r="H22" s="13"/>
      <c r="I22" s="13"/>
      <c r="J22" s="13"/>
      <c r="K22" s="205">
        <f t="shared" si="9"/>
        <v>0</v>
      </c>
      <c r="L22" s="13">
        <f>'2. Non-Invest &amp; Monitoring'!K13</f>
        <v>0</v>
      </c>
      <c r="M22" s="13">
        <f>'2. Non-Invest &amp; Monitoring'!L13</f>
        <v>0</v>
      </c>
      <c r="N22" s="13" t="e">
        <f>'2. Non-Invest &amp; Monitoring'!#REF!</f>
        <v>#REF!</v>
      </c>
      <c r="O22" s="13">
        <f>'2. Non-Invest &amp; Monitoring'!M13</f>
        <v>0</v>
      </c>
      <c r="P22" s="14" t="e">
        <f t="shared" si="10"/>
        <v>#REF!</v>
      </c>
      <c r="Q22" s="19">
        <f>'2. Non-Invest &amp; Monitoring'!Q13</f>
        <v>0</v>
      </c>
      <c r="R22" s="19">
        <f>'2. Non-Invest &amp; Monitoring'!R13</f>
        <v>0</v>
      </c>
      <c r="S22" s="19" t="e">
        <f>'2. Non-Invest &amp; Monitoring'!#REF!</f>
        <v>#REF!</v>
      </c>
      <c r="T22" s="19">
        <f>'2. Non-Invest &amp; Monitoring'!S13</f>
        <v>0</v>
      </c>
      <c r="U22" s="20" t="e">
        <f t="shared" si="3"/>
        <v>#REF!</v>
      </c>
      <c r="V22" s="108">
        <f>'2. Non-Invest &amp; Monitoring'!AC13</f>
        <v>0</v>
      </c>
      <c r="W22" s="108">
        <f>'2. Non-Invest &amp; Monitoring'!AD13</f>
        <v>0</v>
      </c>
      <c r="X22" s="108" t="e">
        <f>'2. Non-Invest &amp; Monitoring'!#REF!</f>
        <v>#REF!</v>
      </c>
      <c r="Y22" s="108">
        <f>'2. Non-Invest &amp; Monitoring'!AE13</f>
        <v>0</v>
      </c>
      <c r="Z22" s="109" t="e">
        <f t="shared" si="5"/>
        <v>#REF!</v>
      </c>
      <c r="AA22" s="118">
        <f>'2. Non-Invest &amp; Monitoring'!AO13</f>
        <v>0</v>
      </c>
      <c r="AB22" s="118">
        <f>'2. Non-Invest &amp; Monitoring'!AP13</f>
        <v>0</v>
      </c>
      <c r="AC22" s="118" t="e">
        <f>'2. Non-Invest &amp; Monitoring'!#REF!</f>
        <v>#REF!</v>
      </c>
      <c r="AD22" s="118">
        <f>'2. Non-Invest &amp; Monitoring'!AQ13</f>
        <v>0</v>
      </c>
      <c r="AE22" s="119" t="e">
        <f t="shared" si="7"/>
        <v>#REF!</v>
      </c>
    </row>
    <row r="23" spans="2:31" s="4" customFormat="1" x14ac:dyDescent="0.25">
      <c r="B23" s="929" t="s">
        <v>24</v>
      </c>
      <c r="C23" s="929"/>
      <c r="D23" s="929"/>
      <c r="E23" s="929"/>
      <c r="F23" s="27">
        <f>'2. Non-Invest &amp; Monitoring'!F23</f>
        <v>0</v>
      </c>
      <c r="G23" s="27"/>
      <c r="H23" s="27"/>
      <c r="I23" s="27"/>
      <c r="J23" s="27"/>
      <c r="K23" s="206">
        <f t="shared" si="9"/>
        <v>0</v>
      </c>
      <c r="L23" s="27">
        <f>'2. Non-Invest &amp; Monitoring'!K23</f>
        <v>0</v>
      </c>
      <c r="M23" s="27">
        <f>'2. Non-Invest &amp; Monitoring'!L23</f>
        <v>0</v>
      </c>
      <c r="N23" s="27" t="e">
        <f>'2. Non-Invest &amp; Monitoring'!#REF!</f>
        <v>#REF!</v>
      </c>
      <c r="O23" s="27">
        <f>'2. Non-Invest &amp; Monitoring'!M23</f>
        <v>0</v>
      </c>
      <c r="P23" s="28" t="e">
        <f t="shared" si="10"/>
        <v>#REF!</v>
      </c>
      <c r="Q23" s="27">
        <f>'2. Non-Invest &amp; Monitoring'!Q14</f>
        <v>0</v>
      </c>
      <c r="R23" s="27">
        <f>'2. Non-Invest &amp; Monitoring'!R14</f>
        <v>0</v>
      </c>
      <c r="S23" s="27" t="e">
        <f>'2. Non-Invest &amp; Monitoring'!#REF!</f>
        <v>#REF!</v>
      </c>
      <c r="T23" s="27">
        <f>'2. Non-Invest &amp; Monitoring'!S14</f>
        <v>0</v>
      </c>
      <c r="U23" s="28" t="e">
        <f t="shared" si="3"/>
        <v>#REF!</v>
      </c>
      <c r="V23" s="27">
        <f>'2. Non-Invest &amp; Monitoring'!AC14</f>
        <v>0</v>
      </c>
      <c r="W23" s="27">
        <f>'2. Non-Invest &amp; Monitoring'!AD14</f>
        <v>0</v>
      </c>
      <c r="X23" s="27" t="e">
        <f>'2. Non-Invest &amp; Monitoring'!#REF!</f>
        <v>#REF!</v>
      </c>
      <c r="Y23" s="27">
        <f>'2. Non-Invest &amp; Monitoring'!AE14</f>
        <v>0</v>
      </c>
      <c r="Z23" s="28" t="e">
        <f t="shared" si="5"/>
        <v>#REF!</v>
      </c>
      <c r="AA23" s="27">
        <f>'2. Non-Invest &amp; Monitoring'!AO14</f>
        <v>0</v>
      </c>
      <c r="AB23" s="27">
        <f>'2. Non-Invest &amp; Monitoring'!AP14</f>
        <v>0</v>
      </c>
      <c r="AC23" s="27" t="e">
        <f>'2. Non-Invest &amp; Monitoring'!#REF!</f>
        <v>#REF!</v>
      </c>
      <c r="AD23" s="27">
        <f>'2. Non-Invest &amp; Monitoring'!AQ14</f>
        <v>0</v>
      </c>
      <c r="AE23" s="28" t="e">
        <f t="shared" si="7"/>
        <v>#REF!</v>
      </c>
    </row>
    <row r="24" spans="2:31" x14ac:dyDescent="0.25">
      <c r="B24" s="4"/>
      <c r="W24"/>
      <c r="X24"/>
      <c r="Y24"/>
      <c r="Z24"/>
      <c r="AB24"/>
      <c r="AC24"/>
      <c r="AD24"/>
      <c r="AE24"/>
    </row>
    <row r="25" spans="2:31" s="4" customFormat="1" ht="15" customHeight="1" x14ac:dyDescent="0.25">
      <c r="B25" s="943" t="s">
        <v>27</v>
      </c>
      <c r="C25" s="943" t="s">
        <v>183</v>
      </c>
      <c r="D25" s="944" t="s">
        <v>6</v>
      </c>
      <c r="E25" s="944" t="s">
        <v>7</v>
      </c>
      <c r="F25" s="938" t="str">
        <f>'2. Non-Invest &amp; Monitoring'!F2</f>
        <v>KIP Stage I Summary</v>
      </c>
      <c r="G25" s="938"/>
      <c r="H25" s="938"/>
      <c r="I25" s="938"/>
      <c r="J25" s="938"/>
      <c r="K25" s="938"/>
      <c r="L25" s="938"/>
      <c r="M25" s="938"/>
      <c r="N25" s="938"/>
      <c r="O25" s="938"/>
      <c r="P25" s="938"/>
      <c r="Q25" s="939" t="str">
        <f>'2. Non-Invest &amp; Monitoring'!Q2</f>
        <v>KIP Stage I - First Tranche Reporting</v>
      </c>
      <c r="R25" s="939"/>
      <c r="S25" s="939"/>
      <c r="T25" s="939"/>
      <c r="U25" s="939"/>
      <c r="V25" s="940" t="str">
        <f>'2. Non-Invest &amp; Monitoring'!AC17</f>
        <v>KIP Stage I - Second Tranche Reporting</v>
      </c>
      <c r="W25" s="940"/>
      <c r="X25" s="940"/>
      <c r="Y25" s="940"/>
      <c r="Z25" s="940"/>
      <c r="AA25" s="941" t="str">
        <f>'2. Non-Invest &amp; Monitoring'!AO17</f>
        <v>KIP Stage I - Third Tranche Reporting</v>
      </c>
      <c r="AB25" s="941"/>
      <c r="AC25" s="941"/>
      <c r="AD25" s="941"/>
      <c r="AE25" s="941"/>
    </row>
    <row r="26" spans="2:31" s="4" customFormat="1" x14ac:dyDescent="0.25">
      <c r="B26" s="943"/>
      <c r="C26" s="943"/>
      <c r="D26" s="895"/>
      <c r="E26" s="895"/>
      <c r="F26" s="11" t="s">
        <v>28</v>
      </c>
      <c r="G26" s="11"/>
      <c r="H26" s="11"/>
      <c r="I26" s="11"/>
      <c r="J26" s="11"/>
      <c r="K26" s="11" t="s">
        <v>28</v>
      </c>
      <c r="L26" s="11" t="s">
        <v>28</v>
      </c>
      <c r="M26" s="11" t="s">
        <v>28</v>
      </c>
      <c r="N26" s="11" t="s">
        <v>28</v>
      </c>
      <c r="O26" s="11" t="s">
        <v>28</v>
      </c>
      <c r="P26" s="12" t="s">
        <v>29</v>
      </c>
      <c r="Q26" s="17" t="s">
        <v>28</v>
      </c>
      <c r="R26" s="17" t="s">
        <v>28</v>
      </c>
      <c r="S26" s="17" t="s">
        <v>28</v>
      </c>
      <c r="T26" s="17" t="s">
        <v>28</v>
      </c>
      <c r="U26" s="18" t="s">
        <v>29</v>
      </c>
      <c r="V26" s="110" t="s">
        <v>28</v>
      </c>
      <c r="W26" s="110" t="s">
        <v>28</v>
      </c>
      <c r="X26" s="110" t="s">
        <v>28</v>
      </c>
      <c r="Y26" s="110" t="s">
        <v>28</v>
      </c>
      <c r="Z26" s="111" t="s">
        <v>29</v>
      </c>
      <c r="AA26" s="114" t="s">
        <v>28</v>
      </c>
      <c r="AB26" s="114" t="s">
        <v>28</v>
      </c>
      <c r="AC26" s="114" t="s">
        <v>28</v>
      </c>
      <c r="AD26" s="114" t="s">
        <v>28</v>
      </c>
      <c r="AE26" s="115" t="s">
        <v>29</v>
      </c>
    </row>
    <row r="27" spans="2:31" s="6" customFormat="1" ht="60" x14ac:dyDescent="0.25">
      <c r="B27" s="943"/>
      <c r="C27" s="944"/>
      <c r="D27" s="895"/>
      <c r="E27" s="895"/>
      <c r="F27" s="8" t="s">
        <v>172</v>
      </c>
      <c r="G27" s="8" t="s">
        <v>190</v>
      </c>
      <c r="H27" s="8" t="s">
        <v>191</v>
      </c>
      <c r="I27" s="8" t="s">
        <v>192</v>
      </c>
      <c r="J27" s="8" t="s">
        <v>193</v>
      </c>
      <c r="K27" s="204" t="s">
        <v>188</v>
      </c>
      <c r="L27" s="8" t="s">
        <v>8</v>
      </c>
      <c r="M27" s="8" t="s">
        <v>9</v>
      </c>
      <c r="N27" s="8" t="s">
        <v>10</v>
      </c>
      <c r="O27" s="8" t="s">
        <v>11</v>
      </c>
      <c r="P27" s="9" t="s">
        <v>12</v>
      </c>
      <c r="Q27" s="15" t="s">
        <v>30</v>
      </c>
      <c r="R27" s="15" t="s">
        <v>14</v>
      </c>
      <c r="S27" s="15" t="s">
        <v>15</v>
      </c>
      <c r="T27" s="15" t="s">
        <v>16</v>
      </c>
      <c r="U27" s="16" t="s">
        <v>17</v>
      </c>
      <c r="V27" s="112" t="s">
        <v>30</v>
      </c>
      <c r="W27" s="112" t="s">
        <v>14</v>
      </c>
      <c r="X27" s="112" t="s">
        <v>15</v>
      </c>
      <c r="Y27" s="112" t="s">
        <v>16</v>
      </c>
      <c r="Z27" s="191" t="s">
        <v>17</v>
      </c>
      <c r="AA27" s="116" t="s">
        <v>30</v>
      </c>
      <c r="AB27" s="116" t="s">
        <v>14</v>
      </c>
      <c r="AC27" s="116" t="s">
        <v>15</v>
      </c>
      <c r="AD27" s="116" t="s">
        <v>16</v>
      </c>
      <c r="AE27" s="192" t="s">
        <v>17</v>
      </c>
    </row>
    <row r="28" spans="2:31" x14ac:dyDescent="0.25">
      <c r="B28" s="942" t="s">
        <v>23</v>
      </c>
      <c r="C28" s="203" t="str">
        <f>'4. Investment'!B15</f>
        <v xml:space="preserve">Subsector 1: </v>
      </c>
      <c r="D28" s="201">
        <f>'4. Investment'!D21</f>
        <v>0</v>
      </c>
      <c r="E28" s="201">
        <f>'4. Investment'!E21</f>
        <v>0</v>
      </c>
      <c r="F28" s="13">
        <f>'4. Investment'!F21</f>
        <v>0</v>
      </c>
      <c r="G28" s="13"/>
      <c r="H28" s="13"/>
      <c r="I28" s="13"/>
      <c r="J28" s="13"/>
      <c r="K28" s="205">
        <f t="shared" ref="K28:K43" si="26">F28-L28</f>
        <v>0</v>
      </c>
      <c r="L28" s="13">
        <f>'4. Investment'!G21</f>
        <v>0</v>
      </c>
      <c r="M28" s="13">
        <f>'4. Investment'!H21</f>
        <v>0</v>
      </c>
      <c r="N28" s="13" t="e">
        <f>'4. Investment'!#REF!</f>
        <v>#REF!</v>
      </c>
      <c r="O28" s="13">
        <f>'4. Investment'!I21</f>
        <v>0</v>
      </c>
      <c r="P28" s="14" t="e">
        <f>M28/L28</f>
        <v>#DIV/0!</v>
      </c>
      <c r="Q28" s="19">
        <f>'4. Investment'!U21</f>
        <v>0</v>
      </c>
      <c r="R28" s="19">
        <f>'4. Investment'!V21</f>
        <v>0</v>
      </c>
      <c r="S28" s="19" t="e">
        <f>'4. Investment'!#REF!</f>
        <v>#REF!</v>
      </c>
      <c r="T28" s="19">
        <f>'4. Investment'!W21</f>
        <v>0</v>
      </c>
      <c r="U28" s="20" t="e">
        <f t="shared" ref="U28:U42" si="27">(R28+S28)/Q28</f>
        <v>#REF!</v>
      </c>
      <c r="V28" s="108">
        <f>'4. Investment'!AF21</f>
        <v>0</v>
      </c>
      <c r="W28" s="108">
        <f>'4. Investment'!AG21</f>
        <v>0</v>
      </c>
      <c r="X28" s="108">
        <f>'4. Investment'!AH21</f>
        <v>0</v>
      </c>
      <c r="Y28" s="108">
        <f>'4. Investment'!AI21</f>
        <v>0</v>
      </c>
      <c r="Z28" s="109" t="e">
        <f t="shared" ref="Z28:Z43" si="28">(W28+X28)/V28</f>
        <v>#DIV/0!</v>
      </c>
      <c r="AA28" s="118">
        <f>'4. Investment'!AP21</f>
        <v>0</v>
      </c>
      <c r="AB28" s="118">
        <f>'4. Investment'!AQ21</f>
        <v>0</v>
      </c>
      <c r="AC28" s="118">
        <f>'4. Investment'!AR21</f>
        <v>0</v>
      </c>
      <c r="AD28" s="118">
        <f>'4. Investment'!AS21</f>
        <v>0</v>
      </c>
      <c r="AE28" s="119" t="e">
        <f t="shared" ref="AE28:AE43" si="29">(AB28+AC28)/AA28</f>
        <v>#DIV/0!</v>
      </c>
    </row>
    <row r="29" spans="2:31" x14ac:dyDescent="0.25">
      <c r="B29" s="942"/>
      <c r="C29" s="203" t="str">
        <f>'4. Investment'!B22</f>
        <v>Subsector 2:</v>
      </c>
      <c r="D29" s="201">
        <f>'4. Investment'!D28</f>
        <v>0</v>
      </c>
      <c r="E29" s="201">
        <f>'4. Investment'!E28</f>
        <v>0</v>
      </c>
      <c r="F29" s="13">
        <f>'4. Investment'!F28</f>
        <v>0</v>
      </c>
      <c r="G29" s="13"/>
      <c r="H29" s="13"/>
      <c r="I29" s="13"/>
      <c r="J29" s="13"/>
      <c r="K29" s="205">
        <f t="shared" si="26"/>
        <v>0</v>
      </c>
      <c r="L29" s="13">
        <f>'4. Investment'!G28</f>
        <v>0</v>
      </c>
      <c r="M29" s="13">
        <f>'4. Investment'!H28</f>
        <v>0</v>
      </c>
      <c r="N29" s="13" t="e">
        <f>'4. Investment'!#REF!</f>
        <v>#REF!</v>
      </c>
      <c r="O29" s="13">
        <f>'4. Investment'!I28</f>
        <v>0</v>
      </c>
      <c r="P29" s="14" t="e">
        <f t="shared" ref="P29:P43" si="30">M29/L29</f>
        <v>#DIV/0!</v>
      </c>
      <c r="Q29" s="19">
        <f>'4. Investment'!U28</f>
        <v>0</v>
      </c>
      <c r="R29" s="19">
        <f>'4. Investment'!V28</f>
        <v>0</v>
      </c>
      <c r="S29" s="19" t="e">
        <f>'4. Investment'!#REF!</f>
        <v>#REF!</v>
      </c>
      <c r="T29" s="19">
        <f>'4. Investment'!W28</f>
        <v>0</v>
      </c>
      <c r="U29" s="20" t="e">
        <f t="shared" si="27"/>
        <v>#REF!</v>
      </c>
      <c r="V29" s="108">
        <f>'4. Investment'!AF28</f>
        <v>0</v>
      </c>
      <c r="W29" s="108">
        <f>'4. Investment'!AG28</f>
        <v>0</v>
      </c>
      <c r="X29" s="108">
        <f>'4. Investment'!AH28</f>
        <v>0</v>
      </c>
      <c r="Y29" s="108">
        <f>'4. Investment'!AI28</f>
        <v>0</v>
      </c>
      <c r="Z29" s="109" t="e">
        <f t="shared" si="28"/>
        <v>#DIV/0!</v>
      </c>
      <c r="AA29" s="118">
        <f>'4. Investment'!AP28</f>
        <v>0</v>
      </c>
      <c r="AB29" s="118">
        <f>'4. Investment'!AQ28</f>
        <v>0</v>
      </c>
      <c r="AC29" s="118">
        <f>'4. Investment'!AR28</f>
        <v>0</v>
      </c>
      <c r="AD29" s="118">
        <f>'4. Investment'!AS28</f>
        <v>0</v>
      </c>
      <c r="AE29" s="119" t="e">
        <f t="shared" si="29"/>
        <v>#DIV/0!</v>
      </c>
    </row>
    <row r="30" spans="2:31" x14ac:dyDescent="0.25">
      <c r="B30" s="942"/>
      <c r="C30" s="203" t="str">
        <f>'4. Investment'!B29</f>
        <v xml:space="preserve">Subsector 3: </v>
      </c>
      <c r="D30" s="201">
        <f>'4. Investment'!D35</f>
        <v>0</v>
      </c>
      <c r="E30" s="201">
        <f>'4. Investment'!E35</f>
        <v>0</v>
      </c>
      <c r="F30" s="13">
        <f>'4. Investment'!F35</f>
        <v>0</v>
      </c>
      <c r="G30" s="13"/>
      <c r="H30" s="13"/>
      <c r="I30" s="13"/>
      <c r="J30" s="13"/>
      <c r="K30" s="205">
        <f t="shared" si="26"/>
        <v>0</v>
      </c>
      <c r="L30" s="13">
        <f>'4. Investment'!G35</f>
        <v>0</v>
      </c>
      <c r="M30" s="13">
        <f>'4. Investment'!H35</f>
        <v>0</v>
      </c>
      <c r="N30" s="13" t="e">
        <f>'4. Investment'!#REF!</f>
        <v>#REF!</v>
      </c>
      <c r="O30" s="13">
        <f>'4. Investment'!I35</f>
        <v>0</v>
      </c>
      <c r="P30" s="14" t="e">
        <f t="shared" si="30"/>
        <v>#DIV/0!</v>
      </c>
      <c r="Q30" s="19">
        <f>'4. Investment'!U35</f>
        <v>0</v>
      </c>
      <c r="R30" s="19">
        <f>'4. Investment'!V35</f>
        <v>0</v>
      </c>
      <c r="S30" s="19" t="e">
        <f>'4. Investment'!#REF!</f>
        <v>#REF!</v>
      </c>
      <c r="T30" s="19">
        <f>'4. Investment'!W35</f>
        <v>0</v>
      </c>
      <c r="U30" s="20" t="e">
        <f t="shared" si="27"/>
        <v>#REF!</v>
      </c>
      <c r="V30" s="108">
        <f>'4. Investment'!AF35</f>
        <v>0</v>
      </c>
      <c r="W30" s="108">
        <f>'4. Investment'!AG35</f>
        <v>0</v>
      </c>
      <c r="X30" s="108">
        <f>'4. Investment'!AH35</f>
        <v>0</v>
      </c>
      <c r="Y30" s="108">
        <f>'4. Investment'!AI35</f>
        <v>0</v>
      </c>
      <c r="Z30" s="109" t="e">
        <f t="shared" si="28"/>
        <v>#DIV/0!</v>
      </c>
      <c r="AA30" s="118">
        <f>'4. Investment'!AP35</f>
        <v>0</v>
      </c>
      <c r="AB30" s="118">
        <f>'4. Investment'!AQ35</f>
        <v>0</v>
      </c>
      <c r="AC30" s="118">
        <f>'4. Investment'!AR35</f>
        <v>0</v>
      </c>
      <c r="AD30" s="118">
        <f>'4. Investment'!AS35</f>
        <v>0</v>
      </c>
      <c r="AE30" s="119" t="e">
        <f t="shared" si="29"/>
        <v>#DIV/0!</v>
      </c>
    </row>
    <row r="31" spans="2:31" x14ac:dyDescent="0.25">
      <c r="B31" s="942"/>
      <c r="C31" s="203" t="str">
        <f>'4. Investment'!B36</f>
        <v xml:space="preserve">Subsector 4: </v>
      </c>
      <c r="D31" s="201">
        <f>'4. Investment'!D42</f>
        <v>0</v>
      </c>
      <c r="E31" s="201">
        <f>'4. Investment'!E42</f>
        <v>0</v>
      </c>
      <c r="F31" s="13">
        <f>'4. Investment'!F42</f>
        <v>0</v>
      </c>
      <c r="G31" s="13"/>
      <c r="H31" s="13"/>
      <c r="I31" s="13"/>
      <c r="J31" s="13"/>
      <c r="K31" s="205">
        <f t="shared" si="26"/>
        <v>0</v>
      </c>
      <c r="L31" s="13">
        <f>'4. Investment'!G42</f>
        <v>0</v>
      </c>
      <c r="M31" s="13">
        <f>'4. Investment'!H42</f>
        <v>0</v>
      </c>
      <c r="N31" s="13" t="e">
        <f>'4. Investment'!#REF!</f>
        <v>#REF!</v>
      </c>
      <c r="O31" s="13">
        <f>'4. Investment'!I42</f>
        <v>0</v>
      </c>
      <c r="P31" s="14" t="e">
        <f t="shared" si="30"/>
        <v>#DIV/0!</v>
      </c>
      <c r="Q31" s="19">
        <f>'4. Investment'!U42</f>
        <v>0</v>
      </c>
      <c r="R31" s="19">
        <f>'4. Investment'!V42</f>
        <v>0</v>
      </c>
      <c r="S31" s="19" t="e">
        <f>'4. Investment'!#REF!</f>
        <v>#REF!</v>
      </c>
      <c r="T31" s="19">
        <f>'4. Investment'!W42</f>
        <v>0</v>
      </c>
      <c r="U31" s="20" t="e">
        <f t="shared" si="27"/>
        <v>#REF!</v>
      </c>
      <c r="V31" s="108">
        <f>'4. Investment'!AF42</f>
        <v>0</v>
      </c>
      <c r="W31" s="108">
        <f>'4. Investment'!AG42</f>
        <v>0</v>
      </c>
      <c r="X31" s="108">
        <f>'4. Investment'!AH42</f>
        <v>0</v>
      </c>
      <c r="Y31" s="108">
        <f>'4. Investment'!AI42</f>
        <v>0</v>
      </c>
      <c r="Z31" s="109" t="e">
        <f t="shared" si="28"/>
        <v>#DIV/0!</v>
      </c>
      <c r="AA31" s="118">
        <f>'4. Investment'!AP42</f>
        <v>0</v>
      </c>
      <c r="AB31" s="118">
        <f>'4. Investment'!AQ42</f>
        <v>0</v>
      </c>
      <c r="AC31" s="118">
        <f>'4. Investment'!AR42</f>
        <v>0</v>
      </c>
      <c r="AD31" s="118">
        <f>'4. Investment'!AS42</f>
        <v>0</v>
      </c>
      <c r="AE31" s="119" t="e">
        <f t="shared" si="29"/>
        <v>#DIV/0!</v>
      </c>
    </row>
    <row r="32" spans="2:31" s="37" customFormat="1" x14ac:dyDescent="0.25">
      <c r="B32" s="942"/>
      <c r="C32" s="937" t="s">
        <v>185</v>
      </c>
      <c r="D32" s="937"/>
      <c r="E32" s="937"/>
      <c r="F32" s="34">
        <f>SUBTOTAL(9,F28:F31)</f>
        <v>0</v>
      </c>
      <c r="G32" s="34"/>
      <c r="H32" s="34"/>
      <c r="I32" s="34"/>
      <c r="J32" s="34"/>
      <c r="K32" s="206">
        <f t="shared" si="26"/>
        <v>0</v>
      </c>
      <c r="L32" s="34">
        <f>SUBTOTAL(9,L28:L31)</f>
        <v>0</v>
      </c>
      <c r="M32" s="34">
        <f>SUBTOTAL(9,M28:M31)</f>
        <v>0</v>
      </c>
      <c r="N32" s="34" t="e">
        <f>SUBTOTAL(9,N28:N31)</f>
        <v>#REF!</v>
      </c>
      <c r="O32" s="34">
        <f>SUBTOTAL(9,O28:O31)</f>
        <v>0</v>
      </c>
      <c r="P32" s="35" t="e">
        <f t="shared" si="30"/>
        <v>#DIV/0!</v>
      </c>
      <c r="Q32" s="34">
        <f>'4. Investment'!U43</f>
        <v>0</v>
      </c>
      <c r="R32" s="34">
        <f>'4. Investment'!V43</f>
        <v>0</v>
      </c>
      <c r="S32" s="34" t="e">
        <f>'4. Investment'!#REF!</f>
        <v>#REF!</v>
      </c>
      <c r="T32" s="34">
        <f>'4. Investment'!W43</f>
        <v>0</v>
      </c>
      <c r="U32" s="35" t="e">
        <f t="shared" si="27"/>
        <v>#REF!</v>
      </c>
      <c r="V32" s="34">
        <f>'4. Investment'!AF43</f>
        <v>0</v>
      </c>
      <c r="W32" s="34">
        <f>'4. Investment'!AG43</f>
        <v>0</v>
      </c>
      <c r="X32" s="34">
        <f>'4. Investment'!AH43</f>
        <v>0</v>
      </c>
      <c r="Y32" s="34">
        <f>'4. Investment'!AI43</f>
        <v>0</v>
      </c>
      <c r="Z32" s="35" t="e">
        <f t="shared" si="28"/>
        <v>#DIV/0!</v>
      </c>
      <c r="AA32" s="34">
        <f>'4. Investment'!AP43</f>
        <v>0</v>
      </c>
      <c r="AB32" s="34">
        <f>'4. Investment'!AQ43</f>
        <v>0</v>
      </c>
      <c r="AC32" s="34">
        <f>'4. Investment'!AR43</f>
        <v>0</v>
      </c>
      <c r="AD32" s="34">
        <f>'4. Investment'!AS43</f>
        <v>0</v>
      </c>
      <c r="AE32" s="35" t="e">
        <f t="shared" si="29"/>
        <v>#DIV/0!</v>
      </c>
    </row>
    <row r="33" spans="2:31" x14ac:dyDescent="0.25">
      <c r="B33" s="936" t="s">
        <v>25</v>
      </c>
      <c r="C33" s="203" t="str">
        <f>'2. Non-Invest &amp; Monitoring'!B20</f>
        <v xml:space="preserve">Component 1: </v>
      </c>
      <c r="D33" s="202"/>
      <c r="E33" s="202"/>
      <c r="F33" s="13">
        <f>'2. Non-Invest &amp; Monitoring'!F30</f>
        <v>0</v>
      </c>
      <c r="G33" s="13"/>
      <c r="H33" s="13"/>
      <c r="I33" s="13"/>
      <c r="J33" s="13"/>
      <c r="K33" s="205">
        <f t="shared" si="26"/>
        <v>0</v>
      </c>
      <c r="L33" s="13">
        <f>'2. Non-Invest &amp; Monitoring'!K30</f>
        <v>0</v>
      </c>
      <c r="M33" s="13">
        <f>'2. Non-Invest &amp; Monitoring'!L30</f>
        <v>0</v>
      </c>
      <c r="N33" s="13" t="e">
        <f>'2. Non-Invest &amp; Monitoring'!#REF!</f>
        <v>#REF!</v>
      </c>
      <c r="O33" s="13">
        <f>'2. Non-Invest &amp; Monitoring'!M30</f>
        <v>0</v>
      </c>
      <c r="P33" s="14" t="e">
        <f>'2. Non-Invest &amp; Monitoring'!N30</f>
        <v>#DIV/0!</v>
      </c>
      <c r="Q33" s="19">
        <f>'2. Non-Invest &amp; Monitoring'!Q30</f>
        <v>0</v>
      </c>
      <c r="R33" s="19">
        <f>'2. Non-Invest &amp; Monitoring'!R30</f>
        <v>0</v>
      </c>
      <c r="S33" s="19" t="e">
        <f>'2. Non-Invest &amp; Monitoring'!#REF!</f>
        <v>#REF!</v>
      </c>
      <c r="T33" s="19">
        <f>'2. Non-Invest &amp; Monitoring'!S30</f>
        <v>0</v>
      </c>
      <c r="U33" s="20" t="e">
        <f t="shared" si="27"/>
        <v>#REF!</v>
      </c>
      <c r="V33" s="108">
        <f>'2. Non-Invest &amp; Monitoring'!AC30</f>
        <v>0</v>
      </c>
      <c r="W33" s="108">
        <f>'2. Non-Invest &amp; Monitoring'!AD30</f>
        <v>0</v>
      </c>
      <c r="X33" s="108" t="e">
        <f>'2. Non-Invest &amp; Monitoring'!#REF!</f>
        <v>#REF!</v>
      </c>
      <c r="Y33" s="108">
        <f>'2. Non-Invest &amp; Monitoring'!AE30</f>
        <v>0</v>
      </c>
      <c r="Z33" s="109" t="e">
        <f t="shared" si="28"/>
        <v>#REF!</v>
      </c>
      <c r="AA33" s="118">
        <f>'2. Non-Invest &amp; Monitoring'!AO30</f>
        <v>0</v>
      </c>
      <c r="AB33" s="118">
        <f>'2. Non-Invest &amp; Monitoring'!AP30</f>
        <v>0</v>
      </c>
      <c r="AC33" s="118" t="e">
        <f>'2. Non-Invest &amp; Monitoring'!#REF!</f>
        <v>#REF!</v>
      </c>
      <c r="AD33" s="118">
        <f>'2. Non-Invest &amp; Monitoring'!AQ30</f>
        <v>0</v>
      </c>
      <c r="AE33" s="119" t="e">
        <f t="shared" si="29"/>
        <v>#REF!</v>
      </c>
    </row>
    <row r="34" spans="2:31" x14ac:dyDescent="0.25">
      <c r="B34" s="936"/>
      <c r="C34" s="203" t="str">
        <f>'2. Non-Invest &amp; Monitoring'!B31</f>
        <v xml:space="preserve">Component 2: </v>
      </c>
      <c r="D34" s="202"/>
      <c r="E34" s="202"/>
      <c r="F34" s="13">
        <f>'2. Non-Invest &amp; Monitoring'!F41</f>
        <v>0</v>
      </c>
      <c r="G34" s="13"/>
      <c r="H34" s="13"/>
      <c r="I34" s="13"/>
      <c r="J34" s="13"/>
      <c r="K34" s="205">
        <f t="shared" si="26"/>
        <v>0</v>
      </c>
      <c r="L34" s="13">
        <f>'2. Non-Invest &amp; Monitoring'!K41</f>
        <v>0</v>
      </c>
      <c r="M34" s="13">
        <f>'2. Non-Invest &amp; Monitoring'!L41</f>
        <v>0</v>
      </c>
      <c r="N34" s="13" t="e">
        <f>'2. Non-Invest &amp; Monitoring'!#REF!</f>
        <v>#REF!</v>
      </c>
      <c r="O34" s="13">
        <f>'2. Non-Invest &amp; Monitoring'!M41</f>
        <v>0</v>
      </c>
      <c r="P34" s="14" t="e">
        <f>'2. Non-Invest &amp; Monitoring'!N41</f>
        <v>#DIV/0!</v>
      </c>
      <c r="Q34" s="19">
        <f>'2. Non-Invest &amp; Monitoring'!Q41</f>
        <v>0</v>
      </c>
      <c r="R34" s="19">
        <f>'2. Non-Invest &amp; Monitoring'!R41</f>
        <v>0</v>
      </c>
      <c r="S34" s="19" t="e">
        <f>'2. Non-Invest &amp; Monitoring'!#REF!</f>
        <v>#REF!</v>
      </c>
      <c r="T34" s="19">
        <f>'2. Non-Invest &amp; Monitoring'!S41</f>
        <v>0</v>
      </c>
      <c r="U34" s="20" t="e">
        <f t="shared" si="27"/>
        <v>#REF!</v>
      </c>
      <c r="V34" s="108">
        <f>'2. Non-Invest &amp; Monitoring'!AC41</f>
        <v>0</v>
      </c>
      <c r="W34" s="108">
        <f>'2. Non-Invest &amp; Monitoring'!AD41</f>
        <v>0</v>
      </c>
      <c r="X34" s="108" t="e">
        <f>'2. Non-Invest &amp; Monitoring'!#REF!</f>
        <v>#REF!</v>
      </c>
      <c r="Y34" s="108">
        <f>'2. Non-Invest &amp; Monitoring'!AE41</f>
        <v>0</v>
      </c>
      <c r="Z34" s="109" t="e">
        <f t="shared" si="28"/>
        <v>#REF!</v>
      </c>
      <c r="AA34" s="118">
        <f>'2. Non-Invest &amp; Monitoring'!AO41</f>
        <v>0</v>
      </c>
      <c r="AB34" s="118">
        <f>'2. Non-Invest &amp; Monitoring'!AP41</f>
        <v>0</v>
      </c>
      <c r="AC34" s="118" t="e">
        <f>'2. Non-Invest &amp; Monitoring'!#REF!</f>
        <v>#REF!</v>
      </c>
      <c r="AD34" s="118">
        <f>'2. Non-Invest &amp; Monitoring'!AQ41</f>
        <v>0</v>
      </c>
      <c r="AE34" s="119" t="e">
        <f t="shared" si="29"/>
        <v>#REF!</v>
      </c>
    </row>
    <row r="35" spans="2:31" x14ac:dyDescent="0.25">
      <c r="B35" s="936"/>
      <c r="C35" s="203" t="str">
        <f>'2. Non-Invest &amp; Monitoring'!B42</f>
        <v>Component 3:</v>
      </c>
      <c r="D35" s="202"/>
      <c r="E35" s="202"/>
      <c r="F35" s="13">
        <f>'2. Non-Invest &amp; Monitoring'!F52</f>
        <v>0</v>
      </c>
      <c r="G35" s="13"/>
      <c r="H35" s="13"/>
      <c r="I35" s="13"/>
      <c r="J35" s="13"/>
      <c r="K35" s="205">
        <f t="shared" si="26"/>
        <v>0</v>
      </c>
      <c r="L35" s="13">
        <f>'2. Non-Invest &amp; Monitoring'!K52</f>
        <v>0</v>
      </c>
      <c r="M35" s="13">
        <f>'2. Non-Invest &amp; Monitoring'!L52</f>
        <v>0</v>
      </c>
      <c r="N35" s="13" t="e">
        <f>'2. Non-Invest &amp; Monitoring'!#REF!</f>
        <v>#REF!</v>
      </c>
      <c r="O35" s="13">
        <f>'2. Non-Invest &amp; Monitoring'!M52</f>
        <v>0</v>
      </c>
      <c r="P35" s="14" t="e">
        <f>'2. Non-Invest &amp; Monitoring'!N52</f>
        <v>#DIV/0!</v>
      </c>
      <c r="Q35" s="19">
        <f>'2. Non-Invest &amp; Monitoring'!Q52</f>
        <v>0</v>
      </c>
      <c r="R35" s="19">
        <f>'2. Non-Invest &amp; Monitoring'!R52</f>
        <v>0</v>
      </c>
      <c r="S35" s="19" t="e">
        <f>'2. Non-Invest &amp; Monitoring'!#REF!</f>
        <v>#REF!</v>
      </c>
      <c r="T35" s="19">
        <f>'2. Non-Invest &amp; Monitoring'!S52</f>
        <v>0</v>
      </c>
      <c r="U35" s="20" t="e">
        <f t="shared" si="27"/>
        <v>#REF!</v>
      </c>
      <c r="V35" s="108">
        <f>'2. Non-Invest &amp; Monitoring'!AC52</f>
        <v>0</v>
      </c>
      <c r="W35" s="108">
        <f>'2. Non-Invest &amp; Monitoring'!AD52</f>
        <v>0</v>
      </c>
      <c r="X35" s="108" t="e">
        <f>'2. Non-Invest &amp; Monitoring'!#REF!</f>
        <v>#REF!</v>
      </c>
      <c r="Y35" s="108">
        <f>'2. Non-Invest &amp; Monitoring'!AE52</f>
        <v>0</v>
      </c>
      <c r="Z35" s="109" t="e">
        <f t="shared" si="28"/>
        <v>#REF!</v>
      </c>
      <c r="AA35" s="118">
        <f>'2. Non-Invest &amp; Monitoring'!AO52</f>
        <v>0</v>
      </c>
      <c r="AB35" s="118">
        <f>'2. Non-Invest &amp; Monitoring'!AP52</f>
        <v>0</v>
      </c>
      <c r="AC35" s="118" t="e">
        <f>'2. Non-Invest &amp; Monitoring'!#REF!</f>
        <v>#REF!</v>
      </c>
      <c r="AD35" s="118">
        <f>'2. Non-Invest &amp; Monitoring'!AQ52</f>
        <v>0</v>
      </c>
      <c r="AE35" s="119" t="e">
        <f t="shared" si="29"/>
        <v>#REF!</v>
      </c>
    </row>
    <row r="36" spans="2:31" x14ac:dyDescent="0.25">
      <c r="B36" s="936"/>
      <c r="C36" s="203" t="str">
        <f>'2. Non-Invest &amp; Monitoring'!B53</f>
        <v>Other unplanned activities (if applicable)</v>
      </c>
      <c r="D36" s="202"/>
      <c r="E36" s="202"/>
      <c r="F36" s="13">
        <f>'2. Non-Invest &amp; Monitoring'!F58</f>
        <v>0</v>
      </c>
      <c r="G36" s="13"/>
      <c r="H36" s="13"/>
      <c r="I36" s="13"/>
      <c r="J36" s="13"/>
      <c r="K36" s="205">
        <f t="shared" si="26"/>
        <v>0</v>
      </c>
      <c r="L36" s="13">
        <f>'2. Non-Invest &amp; Monitoring'!K58</f>
        <v>0</v>
      </c>
      <c r="M36" s="13">
        <f>'2. Non-Invest &amp; Monitoring'!L58</f>
        <v>0</v>
      </c>
      <c r="N36" s="13" t="e">
        <f>'2. Non-Invest &amp; Monitoring'!#REF!</f>
        <v>#REF!</v>
      </c>
      <c r="O36" s="13">
        <f>'2. Non-Invest &amp; Monitoring'!M58</f>
        <v>0</v>
      </c>
      <c r="P36" s="14" t="e">
        <f>'2. Non-Invest &amp; Monitoring'!N58</f>
        <v>#DIV/0!</v>
      </c>
      <c r="Q36" s="19">
        <f>'2. Non-Invest &amp; Monitoring'!Q58</f>
        <v>0</v>
      </c>
      <c r="R36" s="19">
        <f>'2. Non-Invest &amp; Monitoring'!R58</f>
        <v>0</v>
      </c>
      <c r="S36" s="19" t="e">
        <f>'2. Non-Invest &amp; Monitoring'!#REF!</f>
        <v>#REF!</v>
      </c>
      <c r="T36" s="19">
        <f>'2. Non-Invest &amp; Monitoring'!S58</f>
        <v>0</v>
      </c>
      <c r="U36" s="20" t="e">
        <f t="shared" si="27"/>
        <v>#REF!</v>
      </c>
      <c r="V36" s="108">
        <f>'2. Non-Invest &amp; Monitoring'!AC58</f>
        <v>0</v>
      </c>
      <c r="W36" s="108">
        <f>'2. Non-Invest &amp; Monitoring'!AD58</f>
        <v>0</v>
      </c>
      <c r="X36" s="108" t="e">
        <f>'2. Non-Invest &amp; Monitoring'!#REF!</f>
        <v>#REF!</v>
      </c>
      <c r="Y36" s="108">
        <f>'2. Non-Invest &amp; Monitoring'!AE58</f>
        <v>0</v>
      </c>
      <c r="Z36" s="109" t="e">
        <f t="shared" si="28"/>
        <v>#REF!</v>
      </c>
      <c r="AA36" s="118">
        <f>'2. Non-Invest &amp; Monitoring'!AO58</f>
        <v>0</v>
      </c>
      <c r="AB36" s="118">
        <f>'2. Non-Invest &amp; Monitoring'!AP58</f>
        <v>0</v>
      </c>
      <c r="AC36" s="118" t="e">
        <f>'2. Non-Invest &amp; Monitoring'!#REF!</f>
        <v>#REF!</v>
      </c>
      <c r="AD36" s="118">
        <f>'2. Non-Invest &amp; Monitoring'!AQ58</f>
        <v>0</v>
      </c>
      <c r="AE36" s="119" t="e">
        <f t="shared" si="29"/>
        <v>#REF!</v>
      </c>
    </row>
    <row r="37" spans="2:31" s="37" customFormat="1" x14ac:dyDescent="0.25">
      <c r="B37" s="936"/>
      <c r="C37" s="937" t="s">
        <v>184</v>
      </c>
      <c r="D37" s="937"/>
      <c r="E37" s="937"/>
      <c r="F37" s="34">
        <f>SUBTOTAL(9,F33:F36)</f>
        <v>0</v>
      </c>
      <c r="G37" s="34"/>
      <c r="H37" s="34"/>
      <c r="I37" s="34"/>
      <c r="J37" s="34"/>
      <c r="K37" s="206">
        <f t="shared" si="26"/>
        <v>0</v>
      </c>
      <c r="L37" s="34">
        <f>SUBTOTAL(9,L33:L36)</f>
        <v>0</v>
      </c>
      <c r="M37" s="34">
        <f>SUBTOTAL(9,M33:M36)</f>
        <v>0</v>
      </c>
      <c r="N37" s="34" t="e">
        <f>SUBTOTAL(9,N33:N36)</f>
        <v>#REF!</v>
      </c>
      <c r="O37" s="34">
        <f>SUBTOTAL(9,O33:O36)</f>
        <v>0</v>
      </c>
      <c r="P37" s="35" t="e">
        <f t="shared" si="30"/>
        <v>#DIV/0!</v>
      </c>
      <c r="Q37" s="34">
        <f>'2. Non-Invest &amp; Monitoring'!Q59</f>
        <v>0</v>
      </c>
      <c r="R37" s="34">
        <f>'2. Non-Invest &amp; Monitoring'!R59</f>
        <v>0</v>
      </c>
      <c r="S37" s="34" t="e">
        <f>'2. Non-Invest &amp; Monitoring'!#REF!</f>
        <v>#REF!</v>
      </c>
      <c r="T37" s="34">
        <f>'2. Non-Invest &amp; Monitoring'!S59</f>
        <v>0</v>
      </c>
      <c r="U37" s="35" t="e">
        <f t="shared" si="27"/>
        <v>#REF!</v>
      </c>
      <c r="V37" s="34">
        <f>'2. Non-Invest &amp; Monitoring'!AC59</f>
        <v>0</v>
      </c>
      <c r="W37" s="34">
        <f>'2. Non-Invest &amp; Monitoring'!AD59</f>
        <v>0</v>
      </c>
      <c r="X37" s="34" t="e">
        <f>'2. Non-Invest &amp; Monitoring'!#REF!</f>
        <v>#REF!</v>
      </c>
      <c r="Y37" s="34">
        <f>'2. Non-Invest &amp; Monitoring'!AE59</f>
        <v>0</v>
      </c>
      <c r="Z37" s="35" t="e">
        <f t="shared" si="28"/>
        <v>#REF!</v>
      </c>
      <c r="AA37" s="34">
        <f>'2. Non-Invest &amp; Monitoring'!AO59</f>
        <v>0</v>
      </c>
      <c r="AB37" s="34">
        <f>'2. Non-Invest &amp; Monitoring'!AP59</f>
        <v>0</v>
      </c>
      <c r="AC37" s="34" t="e">
        <f>'2. Non-Invest &amp; Monitoring'!#REF!</f>
        <v>#REF!</v>
      </c>
      <c r="AD37" s="34">
        <f>'2. Non-Invest &amp; Monitoring'!AQ59</f>
        <v>0</v>
      </c>
      <c r="AE37" s="35" t="e">
        <f t="shared" si="29"/>
        <v>#REF!</v>
      </c>
    </row>
    <row r="38" spans="2:31" x14ac:dyDescent="0.25">
      <c r="B38" s="936" t="s">
        <v>26</v>
      </c>
      <c r="C38" s="203" t="s">
        <v>31</v>
      </c>
      <c r="D38" s="201">
        <f>'2. Non-Invest &amp; Monitoring'!D64</f>
        <v>0</v>
      </c>
      <c r="E38" s="201">
        <f>'2. Non-Invest &amp; Monitoring'!E64</f>
        <v>0</v>
      </c>
      <c r="F38" s="13">
        <f>'2. Non-Invest &amp; Monitoring'!F64</f>
        <v>0</v>
      </c>
      <c r="G38" s="13"/>
      <c r="H38" s="13"/>
      <c r="I38" s="13"/>
      <c r="J38" s="13"/>
      <c r="K38" s="205">
        <f t="shared" si="26"/>
        <v>0</v>
      </c>
      <c r="L38" s="13">
        <f t="shared" ref="L38:O41" si="31">Q38+V38+AA38</f>
        <v>0</v>
      </c>
      <c r="M38" s="13">
        <f t="shared" si="31"/>
        <v>0</v>
      </c>
      <c r="N38" s="13" t="e">
        <f t="shared" si="31"/>
        <v>#REF!</v>
      </c>
      <c r="O38" s="13">
        <f t="shared" si="31"/>
        <v>0</v>
      </c>
      <c r="P38" s="14" t="e">
        <f t="shared" si="30"/>
        <v>#DIV/0!</v>
      </c>
      <c r="Q38" s="19">
        <f>'2. Non-Invest &amp; Monitoring'!Q64</f>
        <v>0</v>
      </c>
      <c r="R38" s="19">
        <f>'2. Non-Invest &amp; Monitoring'!R64</f>
        <v>0</v>
      </c>
      <c r="S38" s="19" t="e">
        <f>'2. Non-Invest &amp; Monitoring'!#REF!</f>
        <v>#REF!</v>
      </c>
      <c r="T38" s="19">
        <f>'2. Non-Invest &amp; Monitoring'!S64</f>
        <v>0</v>
      </c>
      <c r="U38" s="20" t="e">
        <f t="shared" si="27"/>
        <v>#REF!</v>
      </c>
      <c r="V38" s="108">
        <f>'2. Non-Invest &amp; Monitoring'!AC64</f>
        <v>0</v>
      </c>
      <c r="W38" s="108">
        <f>'2. Non-Invest &amp; Monitoring'!AD64</f>
        <v>0</v>
      </c>
      <c r="X38" s="108" t="e">
        <f>'2. Non-Invest &amp; Monitoring'!#REF!</f>
        <v>#REF!</v>
      </c>
      <c r="Y38" s="108">
        <f>'2. Non-Invest &amp; Monitoring'!AE64</f>
        <v>0</v>
      </c>
      <c r="Z38" s="109" t="e">
        <f t="shared" si="28"/>
        <v>#REF!</v>
      </c>
      <c r="AA38" s="118">
        <f>'2. Non-Invest &amp; Monitoring'!AO64</f>
        <v>0</v>
      </c>
      <c r="AB38" s="118">
        <f>'2. Non-Invest &amp; Monitoring'!AP64</f>
        <v>0</v>
      </c>
      <c r="AC38" s="118" t="e">
        <f>'2. Non-Invest &amp; Monitoring'!#REF!</f>
        <v>#REF!</v>
      </c>
      <c r="AD38" s="118">
        <f>'2. Non-Invest &amp; Monitoring'!AQ64</f>
        <v>0</v>
      </c>
      <c r="AE38" s="119" t="e">
        <f t="shared" si="29"/>
        <v>#REF!</v>
      </c>
    </row>
    <row r="39" spans="2:31" x14ac:dyDescent="0.25">
      <c r="B39" s="936"/>
      <c r="C39" s="203" t="s">
        <v>32</v>
      </c>
      <c r="D39" s="201">
        <f>'2. Non-Invest &amp; Monitoring'!D65</f>
        <v>0</v>
      </c>
      <c r="E39" s="201">
        <f>'2. Non-Invest &amp; Monitoring'!E65</f>
        <v>0</v>
      </c>
      <c r="F39" s="13">
        <f>'2. Non-Invest &amp; Monitoring'!F65</f>
        <v>0</v>
      </c>
      <c r="G39" s="13"/>
      <c r="H39" s="13"/>
      <c r="I39" s="13"/>
      <c r="J39" s="13"/>
      <c r="K39" s="205">
        <f t="shared" si="26"/>
        <v>0</v>
      </c>
      <c r="L39" s="13">
        <f t="shared" si="31"/>
        <v>0</v>
      </c>
      <c r="M39" s="13">
        <f t="shared" si="31"/>
        <v>0</v>
      </c>
      <c r="N39" s="13" t="e">
        <f t="shared" si="31"/>
        <v>#REF!</v>
      </c>
      <c r="O39" s="13">
        <f t="shared" si="31"/>
        <v>0</v>
      </c>
      <c r="P39" s="14" t="e">
        <f t="shared" si="30"/>
        <v>#DIV/0!</v>
      </c>
      <c r="Q39" s="19">
        <f>'2. Non-Invest &amp; Monitoring'!Q65</f>
        <v>0</v>
      </c>
      <c r="R39" s="19">
        <f>'2. Non-Invest &amp; Monitoring'!R65</f>
        <v>0</v>
      </c>
      <c r="S39" s="19" t="e">
        <f>'2. Non-Invest &amp; Monitoring'!#REF!</f>
        <v>#REF!</v>
      </c>
      <c r="T39" s="19">
        <f>'2. Non-Invest &amp; Monitoring'!S65</f>
        <v>0</v>
      </c>
      <c r="U39" s="20" t="e">
        <f t="shared" si="27"/>
        <v>#REF!</v>
      </c>
      <c r="V39" s="108">
        <f>'2. Non-Invest &amp; Monitoring'!AC65</f>
        <v>0</v>
      </c>
      <c r="W39" s="108">
        <f>'2. Non-Invest &amp; Monitoring'!AD65</f>
        <v>0</v>
      </c>
      <c r="X39" s="108" t="e">
        <f>'2. Non-Invest &amp; Monitoring'!#REF!</f>
        <v>#REF!</v>
      </c>
      <c r="Y39" s="108">
        <f>'2. Non-Invest &amp; Monitoring'!AE65</f>
        <v>0</v>
      </c>
      <c r="Z39" s="109" t="e">
        <f t="shared" si="28"/>
        <v>#REF!</v>
      </c>
      <c r="AA39" s="118">
        <f>'2. Non-Invest &amp; Monitoring'!AO65</f>
        <v>0</v>
      </c>
      <c r="AB39" s="118">
        <f>'2. Non-Invest &amp; Monitoring'!AP65</f>
        <v>0</v>
      </c>
      <c r="AC39" s="118" t="e">
        <f>'2. Non-Invest &amp; Monitoring'!#REF!</f>
        <v>#REF!</v>
      </c>
      <c r="AD39" s="118">
        <f>'2. Non-Invest &amp; Monitoring'!AQ65</f>
        <v>0</v>
      </c>
      <c r="AE39" s="119" t="e">
        <f t="shared" si="29"/>
        <v>#REF!</v>
      </c>
    </row>
    <row r="40" spans="2:31" x14ac:dyDescent="0.25">
      <c r="B40" s="936"/>
      <c r="C40" s="203" t="s">
        <v>33</v>
      </c>
      <c r="D40" s="201">
        <f>'2. Non-Invest &amp; Monitoring'!D66</f>
        <v>0</v>
      </c>
      <c r="E40" s="201">
        <f>'2. Non-Invest &amp; Monitoring'!E66</f>
        <v>0</v>
      </c>
      <c r="F40" s="13">
        <f>'2. Non-Invest &amp; Monitoring'!F66</f>
        <v>0</v>
      </c>
      <c r="G40" s="13"/>
      <c r="H40" s="13"/>
      <c r="I40" s="13"/>
      <c r="J40" s="13"/>
      <c r="K40" s="205">
        <f t="shared" si="26"/>
        <v>0</v>
      </c>
      <c r="L40" s="13">
        <f t="shared" si="31"/>
        <v>0</v>
      </c>
      <c r="M40" s="13">
        <f t="shared" si="31"/>
        <v>0</v>
      </c>
      <c r="N40" s="13" t="e">
        <f t="shared" si="31"/>
        <v>#REF!</v>
      </c>
      <c r="O40" s="13">
        <f t="shared" si="31"/>
        <v>0</v>
      </c>
      <c r="P40" s="14" t="e">
        <f t="shared" si="30"/>
        <v>#DIV/0!</v>
      </c>
      <c r="Q40" s="19">
        <f>'2. Non-Invest &amp; Monitoring'!Q66</f>
        <v>0</v>
      </c>
      <c r="R40" s="19">
        <f>'2. Non-Invest &amp; Monitoring'!R66</f>
        <v>0</v>
      </c>
      <c r="S40" s="19" t="e">
        <f>'2. Non-Invest &amp; Monitoring'!#REF!</f>
        <v>#REF!</v>
      </c>
      <c r="T40" s="19">
        <f>'2. Non-Invest &amp; Monitoring'!S66</f>
        <v>0</v>
      </c>
      <c r="U40" s="20" t="e">
        <f t="shared" si="27"/>
        <v>#REF!</v>
      </c>
      <c r="V40" s="108">
        <f>'2. Non-Invest &amp; Monitoring'!AC66</f>
        <v>0</v>
      </c>
      <c r="W40" s="108">
        <f>'2. Non-Invest &amp; Monitoring'!AD66</f>
        <v>0</v>
      </c>
      <c r="X40" s="108" t="e">
        <f>'2. Non-Invest &amp; Monitoring'!#REF!</f>
        <v>#REF!</v>
      </c>
      <c r="Y40" s="108">
        <f>'2. Non-Invest &amp; Monitoring'!AE66</f>
        <v>0</v>
      </c>
      <c r="Z40" s="109" t="e">
        <f t="shared" si="28"/>
        <v>#REF!</v>
      </c>
      <c r="AA40" s="118">
        <f>'2. Non-Invest &amp; Monitoring'!AO66</f>
        <v>0</v>
      </c>
      <c r="AB40" s="118">
        <f>'2. Non-Invest &amp; Monitoring'!AP66</f>
        <v>0</v>
      </c>
      <c r="AC40" s="118" t="e">
        <f>'2. Non-Invest &amp; Monitoring'!#REF!</f>
        <v>#REF!</v>
      </c>
      <c r="AD40" s="118">
        <f>'2. Non-Invest &amp; Monitoring'!AQ66</f>
        <v>0</v>
      </c>
      <c r="AE40" s="119" t="e">
        <f t="shared" si="29"/>
        <v>#REF!</v>
      </c>
    </row>
    <row r="41" spans="2:31" x14ac:dyDescent="0.25">
      <c r="B41" s="936"/>
      <c r="C41" s="203" t="s">
        <v>34</v>
      </c>
      <c r="D41" s="201">
        <f>'2. Non-Invest &amp; Monitoring'!D67</f>
        <v>0</v>
      </c>
      <c r="E41" s="201">
        <f>'2. Non-Invest &amp; Monitoring'!E67</f>
        <v>0</v>
      </c>
      <c r="F41" s="13">
        <f>'2. Non-Invest &amp; Monitoring'!F67</f>
        <v>0</v>
      </c>
      <c r="G41" s="13"/>
      <c r="H41" s="13"/>
      <c r="I41" s="13"/>
      <c r="J41" s="13"/>
      <c r="K41" s="205">
        <f t="shared" si="26"/>
        <v>0</v>
      </c>
      <c r="L41" s="13">
        <f t="shared" si="31"/>
        <v>0</v>
      </c>
      <c r="M41" s="13">
        <f t="shared" si="31"/>
        <v>0</v>
      </c>
      <c r="N41" s="13" t="e">
        <f t="shared" si="31"/>
        <v>#REF!</v>
      </c>
      <c r="O41" s="13">
        <f t="shared" si="31"/>
        <v>0</v>
      </c>
      <c r="P41" s="14" t="e">
        <f t="shared" si="30"/>
        <v>#DIV/0!</v>
      </c>
      <c r="Q41" s="19">
        <f>'2. Non-Invest &amp; Monitoring'!Q67</f>
        <v>0</v>
      </c>
      <c r="R41" s="19">
        <f>'2. Non-Invest &amp; Monitoring'!R67</f>
        <v>0</v>
      </c>
      <c r="S41" s="19" t="e">
        <f>'2. Non-Invest &amp; Monitoring'!#REF!</f>
        <v>#REF!</v>
      </c>
      <c r="T41" s="19">
        <f>'2. Non-Invest &amp; Monitoring'!S67</f>
        <v>0</v>
      </c>
      <c r="U41" s="20" t="e">
        <f t="shared" si="27"/>
        <v>#REF!</v>
      </c>
      <c r="V41" s="108">
        <f>'2. Non-Invest &amp; Monitoring'!AC67</f>
        <v>0</v>
      </c>
      <c r="W41" s="108">
        <f>'2. Non-Invest &amp; Monitoring'!AD67</f>
        <v>0</v>
      </c>
      <c r="X41" s="108" t="e">
        <f>'2. Non-Invest &amp; Monitoring'!#REF!</f>
        <v>#REF!</v>
      </c>
      <c r="Y41" s="108">
        <f>'2. Non-Invest &amp; Monitoring'!AE67</f>
        <v>0</v>
      </c>
      <c r="Z41" s="109" t="e">
        <f t="shared" si="28"/>
        <v>#REF!</v>
      </c>
      <c r="AA41" s="118">
        <f>'2. Non-Invest &amp; Monitoring'!AO67</f>
        <v>0</v>
      </c>
      <c r="AB41" s="118">
        <f>'2. Non-Invest &amp; Monitoring'!AP67</f>
        <v>0</v>
      </c>
      <c r="AC41" s="118" t="e">
        <f>'2. Non-Invest &amp; Monitoring'!#REF!</f>
        <v>#REF!</v>
      </c>
      <c r="AD41" s="118">
        <f>'2. Non-Invest &amp; Monitoring'!AQ67</f>
        <v>0</v>
      </c>
      <c r="AE41" s="119" t="e">
        <f t="shared" si="29"/>
        <v>#REF!</v>
      </c>
    </row>
    <row r="42" spans="2:31" s="37" customFormat="1" x14ac:dyDescent="0.25">
      <c r="B42" s="936"/>
      <c r="C42" s="937" t="s">
        <v>186</v>
      </c>
      <c r="D42" s="937"/>
      <c r="E42" s="937"/>
      <c r="F42" s="34">
        <f>SUBTOTAL(9,F38:F41)</f>
        <v>0</v>
      </c>
      <c r="G42" s="34"/>
      <c r="H42" s="34"/>
      <c r="I42" s="34"/>
      <c r="J42" s="34"/>
      <c r="K42" s="206">
        <f t="shared" si="26"/>
        <v>0</v>
      </c>
      <c r="L42" s="34">
        <f>SUBTOTAL(9,L38:L41)</f>
        <v>0</v>
      </c>
      <c r="M42" s="34">
        <f>SUBTOTAL(9,M38:M41)</f>
        <v>0</v>
      </c>
      <c r="N42" s="34" t="e">
        <f>SUBTOTAL(9,N38:N41)</f>
        <v>#REF!</v>
      </c>
      <c r="O42" s="34">
        <f>SUBTOTAL(9,O38:O41)</f>
        <v>0</v>
      </c>
      <c r="P42" s="35" t="e">
        <f t="shared" si="30"/>
        <v>#DIV/0!</v>
      </c>
      <c r="Q42" s="34">
        <f>'2. Non-Invest &amp; Monitoring'!Q68</f>
        <v>0</v>
      </c>
      <c r="R42" s="34">
        <f>'2. Non-Invest &amp; Monitoring'!R68</f>
        <v>0</v>
      </c>
      <c r="S42" s="34" t="e">
        <f>'2. Non-Invest &amp; Monitoring'!#REF!</f>
        <v>#REF!</v>
      </c>
      <c r="T42" s="34">
        <f>'2. Non-Invest &amp; Monitoring'!S68</f>
        <v>0</v>
      </c>
      <c r="U42" s="35" t="e">
        <f t="shared" si="27"/>
        <v>#REF!</v>
      </c>
      <c r="V42" s="34">
        <f>'2. Non-Invest &amp; Monitoring'!AC68</f>
        <v>0</v>
      </c>
      <c r="W42" s="34">
        <f>'2. Non-Invest &amp; Monitoring'!AD68</f>
        <v>0</v>
      </c>
      <c r="X42" s="34" t="e">
        <f>'2. Non-Invest &amp; Monitoring'!#REF!</f>
        <v>#REF!</v>
      </c>
      <c r="Y42" s="34">
        <f>'2. Non-Invest &amp; Monitoring'!AE68</f>
        <v>0</v>
      </c>
      <c r="Z42" s="35" t="e">
        <f t="shared" si="28"/>
        <v>#REF!</v>
      </c>
      <c r="AA42" s="34">
        <f>'2. Non-Invest &amp; Monitoring'!AO68</f>
        <v>0</v>
      </c>
      <c r="AB42" s="34">
        <f>'2. Non-Invest &amp; Monitoring'!AP68</f>
        <v>0</v>
      </c>
      <c r="AC42" s="34" t="e">
        <f>'2. Non-Invest &amp; Monitoring'!#REF!</f>
        <v>#REF!</v>
      </c>
      <c r="AD42" s="34">
        <f>'2. Non-Invest &amp; Monitoring'!AQ68</f>
        <v>0</v>
      </c>
      <c r="AE42" s="35" t="e">
        <f t="shared" si="29"/>
        <v>#REF!</v>
      </c>
    </row>
    <row r="43" spans="2:31" s="4" customFormat="1" x14ac:dyDescent="0.25">
      <c r="B43" s="929" t="s">
        <v>24</v>
      </c>
      <c r="C43" s="929"/>
      <c r="D43" s="929"/>
      <c r="E43" s="929"/>
      <c r="F43" s="27">
        <f>SUM(F42,F37,F32)</f>
        <v>0</v>
      </c>
      <c r="G43" s="27"/>
      <c r="H43" s="27"/>
      <c r="I43" s="27"/>
      <c r="J43" s="27"/>
      <c r="K43" s="206">
        <f t="shared" si="26"/>
        <v>0</v>
      </c>
      <c r="L43" s="27">
        <f t="shared" ref="L43:O43" si="32">SUM(L42,L37,L32)</f>
        <v>0</v>
      </c>
      <c r="M43" s="27">
        <f t="shared" si="32"/>
        <v>0</v>
      </c>
      <c r="N43" s="27" t="e">
        <f t="shared" si="32"/>
        <v>#REF!</v>
      </c>
      <c r="O43" s="27">
        <f t="shared" si="32"/>
        <v>0</v>
      </c>
      <c r="P43" s="28" t="e">
        <f t="shared" si="30"/>
        <v>#DIV/0!</v>
      </c>
      <c r="Q43" s="27">
        <f>SUM(Q42,Q37,Q32)</f>
        <v>0</v>
      </c>
      <c r="R43" s="27">
        <f t="shared" ref="R43:T43" si="33">SUM(R42,R37,R32)</f>
        <v>0</v>
      </c>
      <c r="S43" s="27" t="e">
        <f t="shared" si="33"/>
        <v>#REF!</v>
      </c>
      <c r="T43" s="27">
        <f t="shared" si="33"/>
        <v>0</v>
      </c>
      <c r="U43" s="28" t="e">
        <f>(R43+S43)/Q43</f>
        <v>#REF!</v>
      </c>
      <c r="V43" s="27">
        <f t="shared" ref="V43:Y43" si="34">SUM(V42,V37,V32)</f>
        <v>0</v>
      </c>
      <c r="W43" s="27">
        <f t="shared" si="34"/>
        <v>0</v>
      </c>
      <c r="X43" s="27" t="e">
        <f t="shared" si="34"/>
        <v>#REF!</v>
      </c>
      <c r="Y43" s="27">
        <f t="shared" si="34"/>
        <v>0</v>
      </c>
      <c r="Z43" s="28" t="e">
        <f t="shared" si="28"/>
        <v>#REF!</v>
      </c>
      <c r="AA43" s="27">
        <f t="shared" ref="AA43:AD43" si="35">SUM(AA42,AA37,AA32)</f>
        <v>0</v>
      </c>
      <c r="AB43" s="27">
        <f t="shared" si="35"/>
        <v>0</v>
      </c>
      <c r="AC43" s="27" t="e">
        <f t="shared" si="35"/>
        <v>#REF!</v>
      </c>
      <c r="AD43" s="27">
        <f t="shared" si="35"/>
        <v>0</v>
      </c>
      <c r="AE43" s="28" t="e">
        <f t="shared" si="29"/>
        <v>#REF!</v>
      </c>
    </row>
  </sheetData>
  <dataConsolidate/>
  <mergeCells count="31">
    <mergeCell ref="Q1:R1"/>
    <mergeCell ref="V1:W1"/>
    <mergeCell ref="AA1:AB1"/>
    <mergeCell ref="B4:B7"/>
    <mergeCell ref="Q2:U2"/>
    <mergeCell ref="F2:P2"/>
    <mergeCell ref="V2:Z2"/>
    <mergeCell ref="AA2:AE2"/>
    <mergeCell ref="B2:E2"/>
    <mergeCell ref="B1:P1"/>
    <mergeCell ref="F25:P25"/>
    <mergeCell ref="Q25:U25"/>
    <mergeCell ref="V25:Z25"/>
    <mergeCell ref="AA25:AE25"/>
    <mergeCell ref="B28:B32"/>
    <mergeCell ref="C32:E32"/>
    <mergeCell ref="B25:B27"/>
    <mergeCell ref="C25:C27"/>
    <mergeCell ref="D25:D27"/>
    <mergeCell ref="E25:E27"/>
    <mergeCell ref="B43:E43"/>
    <mergeCell ref="B9:B12"/>
    <mergeCell ref="B14:B17"/>
    <mergeCell ref="B18:E18"/>
    <mergeCell ref="B33:B37"/>
    <mergeCell ref="C37:E37"/>
    <mergeCell ref="B38:B42"/>
    <mergeCell ref="C42:E42"/>
    <mergeCell ref="B13:E13"/>
    <mergeCell ref="B19:B22"/>
    <mergeCell ref="B23:E23"/>
  </mergeCells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5E3A6-1C12-41CD-9DCF-0E9E894FB05A}">
  <dimension ref="B1:I20"/>
  <sheetViews>
    <sheetView workbookViewId="0">
      <selection activeCell="B4" sqref="B4"/>
    </sheetView>
  </sheetViews>
  <sheetFormatPr defaultRowHeight="15" x14ac:dyDescent="0.25"/>
  <cols>
    <col min="2" max="2" width="56.7109375" customWidth="1"/>
    <col min="3" max="3" width="1.5703125" customWidth="1"/>
    <col min="4" max="4" width="14.28515625" customWidth="1"/>
    <col min="5" max="5" width="1.42578125" customWidth="1"/>
    <col min="6" max="6" width="12.140625" customWidth="1"/>
    <col min="7" max="7" width="1.7109375" customWidth="1"/>
    <col min="8" max="8" width="14.28515625" customWidth="1"/>
    <col min="9" max="9" width="11" customWidth="1"/>
    <col min="10" max="10" width="3.28515625" customWidth="1"/>
  </cols>
  <sheetData>
    <row r="1" spans="2:9" x14ac:dyDescent="0.25">
      <c r="H1" s="956" t="s">
        <v>139</v>
      </c>
      <c r="I1" s="956"/>
    </row>
    <row r="2" spans="2:9" x14ac:dyDescent="0.25">
      <c r="B2" s="51" t="s">
        <v>1</v>
      </c>
      <c r="D2" s="51" t="s">
        <v>99</v>
      </c>
      <c r="F2" s="7" t="s">
        <v>100</v>
      </c>
      <c r="H2" s="51" t="s">
        <v>140</v>
      </c>
      <c r="I2" s="51" t="s">
        <v>132</v>
      </c>
    </row>
    <row r="3" spans="2:9" x14ac:dyDescent="0.25">
      <c r="B3" s="50" t="s">
        <v>101</v>
      </c>
      <c r="D3" s="5" t="s">
        <v>102</v>
      </c>
      <c r="F3" s="5" t="s">
        <v>103</v>
      </c>
      <c r="H3" s="46" t="s">
        <v>39</v>
      </c>
      <c r="I3" s="49">
        <v>675</v>
      </c>
    </row>
    <row r="4" spans="2:9" x14ac:dyDescent="0.25">
      <c r="B4" s="50" t="s">
        <v>104</v>
      </c>
      <c r="D4" s="5" t="s">
        <v>105</v>
      </c>
      <c r="F4" s="5" t="s">
        <v>106</v>
      </c>
      <c r="H4" s="46" t="s">
        <v>41</v>
      </c>
      <c r="I4" s="49">
        <v>92</v>
      </c>
    </row>
    <row r="5" spans="2:9" x14ac:dyDescent="0.25">
      <c r="B5" s="50" t="s">
        <v>107</v>
      </c>
      <c r="D5" s="5" t="s">
        <v>108</v>
      </c>
      <c r="F5" s="5" t="s">
        <v>109</v>
      </c>
      <c r="H5" s="46" t="s">
        <v>42</v>
      </c>
      <c r="I5" s="49">
        <v>3500</v>
      </c>
    </row>
    <row r="6" spans="2:9" x14ac:dyDescent="0.25">
      <c r="B6" s="50" t="s">
        <v>110</v>
      </c>
      <c r="D6" s="5" t="s">
        <v>111</v>
      </c>
      <c r="F6" s="5" t="s">
        <v>112</v>
      </c>
      <c r="H6" s="46" t="s">
        <v>43</v>
      </c>
      <c r="I6" s="49">
        <v>1100</v>
      </c>
    </row>
    <row r="7" spans="2:9" x14ac:dyDescent="0.25">
      <c r="B7" s="50" t="s">
        <v>113</v>
      </c>
      <c r="D7" s="5" t="s">
        <v>114</v>
      </c>
      <c r="H7" s="46" t="s">
        <v>44</v>
      </c>
      <c r="I7" s="49">
        <v>1430</v>
      </c>
    </row>
    <row r="8" spans="2:9" x14ac:dyDescent="0.25">
      <c r="B8" s="50" t="s">
        <v>115</v>
      </c>
      <c r="D8" s="5" t="s">
        <v>116</v>
      </c>
      <c r="H8" s="46" t="s">
        <v>45</v>
      </c>
      <c r="I8" s="49">
        <v>353</v>
      </c>
    </row>
    <row r="9" spans="2:9" x14ac:dyDescent="0.25">
      <c r="B9" s="50" t="s">
        <v>117</v>
      </c>
      <c r="D9" s="5" t="s">
        <v>118</v>
      </c>
      <c r="H9" s="46" t="s">
        <v>46</v>
      </c>
      <c r="I9" s="49">
        <v>4470</v>
      </c>
    </row>
    <row r="10" spans="2:9" x14ac:dyDescent="0.25">
      <c r="B10" s="50" t="s">
        <v>119</v>
      </c>
      <c r="D10" s="5" t="s">
        <v>120</v>
      </c>
      <c r="H10" s="46" t="s">
        <v>47</v>
      </c>
      <c r="I10" s="49">
        <v>53</v>
      </c>
    </row>
    <row r="11" spans="2:9" x14ac:dyDescent="0.25">
      <c r="B11" s="50" t="s">
        <v>121</v>
      </c>
      <c r="D11" s="5" t="s">
        <v>122</v>
      </c>
      <c r="H11" s="46" t="s">
        <v>48</v>
      </c>
      <c r="I11" s="49">
        <v>124</v>
      </c>
    </row>
    <row r="12" spans="2:9" x14ac:dyDescent="0.25">
      <c r="B12" s="50" t="s">
        <v>123</v>
      </c>
      <c r="D12" s="5" t="s">
        <v>124</v>
      </c>
      <c r="H12" s="46" t="s">
        <v>49</v>
      </c>
      <c r="I12" s="49">
        <v>3220</v>
      </c>
    </row>
    <row r="13" spans="2:9" x14ac:dyDescent="0.25">
      <c r="B13" s="50" t="s">
        <v>125</v>
      </c>
      <c r="D13" s="5" t="s">
        <v>126</v>
      </c>
      <c r="H13" s="46" t="s">
        <v>50</v>
      </c>
      <c r="I13" s="49">
        <v>1340</v>
      </c>
    </row>
    <row r="14" spans="2:9" x14ac:dyDescent="0.25">
      <c r="B14" s="50" t="s">
        <v>127</v>
      </c>
      <c r="H14" s="46" t="s">
        <v>51</v>
      </c>
      <c r="I14" s="49">
        <v>1370</v>
      </c>
    </row>
    <row r="15" spans="2:9" x14ac:dyDescent="0.25">
      <c r="B15" s="50" t="s">
        <v>128</v>
      </c>
      <c r="H15" s="46" t="s">
        <v>52</v>
      </c>
      <c r="I15" s="49">
        <v>9810</v>
      </c>
    </row>
    <row r="16" spans="2:9" x14ac:dyDescent="0.25">
      <c r="B16" s="50" t="s">
        <v>129</v>
      </c>
      <c r="H16" s="46" t="s">
        <v>53</v>
      </c>
      <c r="I16" s="49">
        <v>693</v>
      </c>
    </row>
    <row r="17" spans="2:9" x14ac:dyDescent="0.25">
      <c r="B17" s="50" t="s">
        <v>130</v>
      </c>
      <c r="H17" s="46" t="s">
        <v>134</v>
      </c>
      <c r="I17" s="49">
        <v>1030</v>
      </c>
    </row>
    <row r="18" spans="2:9" x14ac:dyDescent="0.25">
      <c r="B18" s="50" t="s">
        <v>131</v>
      </c>
      <c r="H18" s="46" t="s">
        <v>54</v>
      </c>
      <c r="I18" s="49">
        <v>794</v>
      </c>
    </row>
    <row r="19" spans="2:9" x14ac:dyDescent="0.25">
      <c r="H19" s="46" t="s">
        <v>55</v>
      </c>
      <c r="I19" s="49">
        <v>1640</v>
      </c>
    </row>
    <row r="20" spans="2:9" x14ac:dyDescent="0.25">
      <c r="H20" s="46" t="s">
        <v>56</v>
      </c>
      <c r="I20" s="49">
        <v>14800</v>
      </c>
    </row>
  </sheetData>
  <sortState xmlns:xlrd2="http://schemas.microsoft.com/office/spreadsheetml/2017/richdata2" ref="D7:D13">
    <sortCondition ref="D7:D13"/>
  </sortState>
  <mergeCells count="1">
    <mergeCell ref="H1:I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670d3d-3d37-4413-81ac-61a3754bf36f" xsi:nil="true"/>
    <lcf76f155ced4ddcb4097134ff3c332f xmlns="722c3b86-a77b-454f-ae23-7d8b3ad4c0f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4E12BC6CABEA4BA8700881D1FA59F9" ma:contentTypeVersion="13" ma:contentTypeDescription="Create a new document." ma:contentTypeScope="" ma:versionID="d907a09895404cd043d727bf75646cd0">
  <xsd:schema xmlns:xsd="http://www.w3.org/2001/XMLSchema" xmlns:xs="http://www.w3.org/2001/XMLSchema" xmlns:p="http://schemas.microsoft.com/office/2006/metadata/properties" xmlns:ns2="722c3b86-a77b-454f-ae23-7d8b3ad4c0f8" xmlns:ns3="ab670d3d-3d37-4413-81ac-61a3754bf36f" targetNamespace="http://schemas.microsoft.com/office/2006/metadata/properties" ma:root="true" ma:fieldsID="b5ef302ce860920f524ad521a505ddf5" ns2:_="" ns3:_="">
    <xsd:import namespace="722c3b86-a77b-454f-ae23-7d8b3ad4c0f8"/>
    <xsd:import namespace="ab670d3d-3d37-4413-81ac-61a3754bf3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2c3b86-a77b-454f-ae23-7d8b3ad4c0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78175662-8596-484a-92c7-351d01561e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670d3d-3d37-4413-81ac-61a3754bf36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fff5885-7353-439f-9127-07aa7d655679}" ma:internalName="TaxCatchAll" ma:showField="CatchAllData" ma:web="ab670d3d-3d37-4413-81ac-61a3754bf3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2963F6-AE47-4986-A35B-16FDDAD088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CB6DB0-95F2-4930-AF5F-DC63D1A8321B}">
  <ds:schemaRefs>
    <ds:schemaRef ds:uri="b93c647f-d63b-431a-95c8-8e00048cff23"/>
    <ds:schemaRef ds:uri="http://schemas.microsoft.com/office/infopath/2007/PartnerControls"/>
    <ds:schemaRef ds:uri="http://purl.org/dc/dcmitype/"/>
    <ds:schemaRef ds:uri="eb6c2e4c-3f1c-4103-a37b-37c984dbe58f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  <ds:schemaRef ds:uri="ab670d3d-3d37-4413-81ac-61a3754bf36f"/>
    <ds:schemaRef ds:uri="722c3b86-a77b-454f-ae23-7d8b3ad4c0f8"/>
  </ds:schemaRefs>
</ds:datastoreItem>
</file>

<file path=customXml/itemProps3.xml><?xml version="1.0" encoding="utf-8"?>
<ds:datastoreItem xmlns:ds="http://schemas.openxmlformats.org/officeDocument/2006/customXml" ds:itemID="{1DABE16B-0AED-41C8-9EFB-83C41C9A28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2c3b86-a77b-454f-ae23-7d8b3ad4c0f8"/>
    <ds:schemaRef ds:uri="ab670d3d-3d37-4413-81ac-61a3754bf3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06bed3f-efae-4d70-a15b-866bb27c918d}" enabled="1" method="Privileged" siteId="{0f9e35db-544f-4f60-bdcc-5ea416e6dc7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1. HFC Data and Targets</vt:lpstr>
      <vt:lpstr>2. Non-Invest &amp; Monitoring</vt:lpstr>
      <vt:lpstr>3. Training &amp; Equipment</vt:lpstr>
      <vt:lpstr>4. Investment</vt:lpstr>
      <vt:lpstr>Appendix 2-A</vt:lpstr>
      <vt:lpstr>1. Summary</vt:lpstr>
      <vt:lpstr>Lists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Elisa Giyeon Rim</dc:creator>
  <cp:keywords/>
  <dc:description/>
  <cp:lastModifiedBy>Elisa Giyeon Rim</cp:lastModifiedBy>
  <cp:revision/>
  <dcterms:created xsi:type="dcterms:W3CDTF">2025-07-10T19:47:42Z</dcterms:created>
  <dcterms:modified xsi:type="dcterms:W3CDTF">2026-01-22T21:34:09Z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0x0101005B4E12BC6CABEA4BA8700881D1FA59F9</vt:lpwstr>
  </property>
  <property fmtid="{D5CDD505-2E9C-101B-9397-08002B2CF9AE}" pid="3" name="MediaServiceImageTags">
    <vt:lpwstr/>
  </property>
</Properties>
</file>